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autoCompressPictures="0" defaultThemeVersion="124226"/>
  <bookViews>
    <workbookView xWindow="32760" yWindow="32760" windowWidth="25440" windowHeight="12225"/>
  </bookViews>
  <sheets>
    <sheet name="Приложение 1" sheetId="38" r:id="rId1"/>
    <sheet name="Приложение 2" sheetId="39" r:id="rId2"/>
    <sheet name="Приложение 3" sheetId="40" r:id="rId3"/>
  </sheets>
  <definedNames>
    <definedName name="А">'Приложение 3'!$D:$D</definedName>
    <definedName name="_xlnm.Print_Area" localSheetId="0">'Приложение 1'!$A$49:$P$54</definedName>
    <definedName name="_xlnm.Print_Area" localSheetId="1">'Приложение 2'!$A$1:$IM$57</definedName>
    <definedName name="_xlnm.Print_Area" localSheetId="2">'Приложение 3'!$A$1:$O$18</definedName>
    <definedName name="Перечень">#REF!</definedName>
    <definedName name="Перечень2">#REF!</definedName>
    <definedName name="Перечень3">#REF!</definedName>
  </definedNames>
  <calcPr calcId="125725"/>
</workbook>
</file>

<file path=xl/calcChain.xml><?xml version="1.0" encoding="utf-8"?>
<calcChain xmlns="http://schemas.openxmlformats.org/spreadsheetml/2006/main">
  <c r="O47" i="38"/>
  <c r="L44"/>
  <c r="L43"/>
  <c r="L42"/>
  <c r="L41"/>
  <c r="L40"/>
  <c r="L39"/>
  <c r="L38"/>
  <c r="L37"/>
  <c r="L35"/>
  <c r="C33" i="39"/>
  <c r="L16" i="38"/>
  <c r="C34" i="39" l="1"/>
  <c r="M26"/>
  <c r="C15" l="1"/>
  <c r="S48"/>
  <c r="Q48"/>
  <c r="O48"/>
  <c r="M48"/>
  <c r="K48"/>
  <c r="I48"/>
  <c r="H48"/>
  <c r="G48"/>
  <c r="F48"/>
  <c r="E48"/>
  <c r="D48"/>
  <c r="S35"/>
  <c r="Q35"/>
  <c r="M35"/>
  <c r="K35"/>
  <c r="I35"/>
  <c r="H35"/>
  <c r="G35"/>
  <c r="F35"/>
  <c r="E35"/>
  <c r="D35"/>
  <c r="S26"/>
  <c r="Q26"/>
  <c r="O26"/>
  <c r="K26"/>
  <c r="H26"/>
  <c r="F26"/>
  <c r="I26"/>
  <c r="G26"/>
  <c r="E26"/>
  <c r="D26"/>
  <c r="N47" i="38" l="1"/>
  <c r="L47"/>
  <c r="K47"/>
  <c r="J47"/>
  <c r="I47"/>
  <c r="H47"/>
  <c r="O33"/>
  <c r="N33"/>
  <c r="M33"/>
  <c r="K33"/>
  <c r="J33"/>
  <c r="I33"/>
  <c r="H33"/>
  <c r="L32"/>
  <c r="L31"/>
  <c r="L30"/>
  <c r="L29"/>
  <c r="L28"/>
  <c r="L27"/>
  <c r="L26"/>
  <c r="L15"/>
  <c r="O24"/>
  <c r="N24"/>
  <c r="M24"/>
  <c r="K24"/>
  <c r="J24"/>
  <c r="I24"/>
  <c r="H24"/>
  <c r="L33" l="1"/>
  <c r="L23"/>
  <c r="L22"/>
  <c r="L21"/>
  <c r="L20"/>
  <c r="L19"/>
  <c r="L18"/>
  <c r="L17"/>
  <c r="L14"/>
  <c r="L13"/>
  <c r="L12"/>
  <c r="C47" i="39"/>
  <c r="C46"/>
  <c r="C45"/>
  <c r="C44"/>
  <c r="C43"/>
  <c r="C41"/>
  <c r="C40"/>
  <c r="C39"/>
  <c r="C32"/>
  <c r="C31"/>
  <c r="L24" i="38" l="1"/>
  <c r="C29" i="39"/>
  <c r="C37"/>
  <c r="C48" s="1"/>
  <c r="C25"/>
  <c r="C24"/>
  <c r="C23"/>
  <c r="C22"/>
  <c r="C21"/>
  <c r="C20"/>
  <c r="C19"/>
  <c r="C17"/>
  <c r="C16"/>
  <c r="C14"/>
  <c r="C30"/>
  <c r="M47" i="38" l="1"/>
  <c r="C28" i="39" l="1"/>
  <c r="C26" l="1"/>
  <c r="C35"/>
</calcChain>
</file>

<file path=xl/sharedStrings.xml><?xml version="1.0" encoding="utf-8"?>
<sst xmlns="http://schemas.openxmlformats.org/spreadsheetml/2006/main" count="409" uniqueCount="90">
  <si>
    <t>№ п/п</t>
  </si>
  <si>
    <t>ед.</t>
  </si>
  <si>
    <t>кв.м</t>
  </si>
  <si>
    <t>кв.м.</t>
  </si>
  <si>
    <t>Год</t>
  </si>
  <si>
    <t>Материал стен</t>
  </si>
  <si>
    <t>Количество этажей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</si>
  <si>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</si>
  <si>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</si>
  <si>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</si>
  <si>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</si>
  <si>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</si>
  <si>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</si>
  <si>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</si>
  <si>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</si>
  <si>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чел.</t>
  </si>
  <si>
    <t>руб.</t>
  </si>
  <si>
    <t>руб./кв.м</t>
  </si>
  <si>
    <t>Х</t>
  </si>
  <si>
    <t>Итого  по МО МР "Удорский":</t>
  </si>
  <si>
    <t>брус</t>
  </si>
  <si>
    <t>кирпич</t>
  </si>
  <si>
    <t xml:space="preserve"> </t>
  </si>
  <si>
    <t>-</t>
  </si>
  <si>
    <t>Количество подъездов</t>
  </si>
  <si>
    <t>№ п\п</t>
  </si>
  <si>
    <t>внутридомовая инженерная система</t>
  </si>
  <si>
    <t xml:space="preserve"> электроснабжения</t>
  </si>
  <si>
    <t xml:space="preserve"> водоотведения</t>
  </si>
  <si>
    <t>ремонт крыши</t>
  </si>
  <si>
    <t>ремонт фундамента</t>
  </si>
  <si>
    <t>п. Вожский, ул. Привокзальная, 6 (СМР)</t>
  </si>
  <si>
    <t>с. Кослан, ул. Строителей, 7 (ПСД)</t>
  </si>
  <si>
    <t>пгт.Благоево, ул. Мира, 3 (СМР)</t>
  </si>
  <si>
    <t>п. Вожский, ул. Привокзальная, 6 (ПСД)</t>
  </si>
  <si>
    <t>с. Кослан, ул. Строителей, 10 (ПСД)</t>
  </si>
  <si>
    <t>с. Кослан, ул. Строителей, 8 (ПСД)</t>
  </si>
  <si>
    <t>с. Кослан, ул. Строителей, 7 (СМР)</t>
  </si>
  <si>
    <t>с. Кослан, ул. Строителей, 10 (СМР)</t>
  </si>
  <si>
    <t>пгт. Междуреченск ул. Интернациональная,14  (ПСД)</t>
  </si>
  <si>
    <t>с. Кослан, ул. Советская, д. 2 (СМР)</t>
  </si>
  <si>
    <t>с. Кослан, ул. Строителей, 8 (СМР)</t>
  </si>
  <si>
    <t>с. Кослан, ул. Юбилейная, 32 (ПСД)</t>
  </si>
  <si>
    <t>с. Кослан, ул. Н.Трофимовой, 14 (ПСД)</t>
  </si>
  <si>
    <t>с. Кослан, ул. Н. Трофимовой, 20 (ПСД)</t>
  </si>
  <si>
    <t>с. Кослан, ул. Н. Трофимовой, 18 (ПСД)</t>
  </si>
  <si>
    <t>с. Кослан, ул. Н.Трофимовой, 63 (СМР)</t>
  </si>
  <si>
    <t>пгт. Междуреченск ул. Интернациональная, 14  (СМР)</t>
  </si>
  <si>
    <t>с. Кослан, ул. Юбилейная, 16 (СМР)</t>
  </si>
  <si>
    <t>с. Кослан, ул. Н.Трофимовой, 63 (ПСД)</t>
  </si>
  <si>
    <t>с. Кослан, ул. Советская, 2 (ПСД)</t>
  </si>
  <si>
    <t>пгт. Усогорск, ул. 60 лет Октября, 1 (СМР)</t>
  </si>
  <si>
    <t>с. Кослан, ул. Юбилейная, 16 (ПСД)</t>
  </si>
  <si>
    <t>с. Кослан, ул. Юбилейная, 34 (ПСД)</t>
  </si>
  <si>
    <t>с. Кослан, ул. Юбилейная, 36 (ПСД)</t>
  </si>
  <si>
    <t xml:space="preserve">КРАТКОСРОЧНЫЙ ПЛАН
РЕАЛИЗАЦИИ РЕГИОНАЛЬНОЙ ПРОГРАММЫ КАПИТАЛЬНОГО РЕМОНТА
ОБЩЕГО ИМУЩЕСТВА В МНОГОКВАРТИРНЫХ ДОМАХ НА ТЕРРИТОРИИ
МО МР "УДОРСКИЙ" НА 2024-2026 ГОДЫ
</t>
  </si>
  <si>
    <t>Адрес многоквартирного дома</t>
  </si>
  <si>
    <t>Всего</t>
  </si>
  <si>
    <t>в том числе:</t>
  </si>
  <si>
    <t>за счет средств собственников помещений в МКД</t>
  </si>
  <si>
    <t>за счет средств иных источников финансирования &lt;*&gt;</t>
  </si>
  <si>
    <t>Предельная стоимость капитального ремонта на ед. изм. (справочно)</t>
  </si>
  <si>
    <t>2024 год</t>
  </si>
  <si>
    <t>2025 год</t>
  </si>
  <si>
    <t>2026 год</t>
  </si>
  <si>
    <t xml:space="preserve">                                    2025 год</t>
  </si>
  <si>
    <t>Итого:</t>
  </si>
  <si>
    <t>Адрес многоквартирного дома (МКД)</t>
  </si>
  <si>
    <t>Стоимость капитального ремонта, ВСЕГО</t>
  </si>
  <si>
    <t>теплоснабжения, в т.ч. установка коллективных (общедомовых) приборов учета потребления ресурсов</t>
  </si>
  <si>
    <t xml:space="preserve">газоснабжения, в т.ч. установка коллективных (общедомовых) приборов учета потребления ресурсов </t>
  </si>
  <si>
    <t xml:space="preserve">холодного водоснабжения, в т.ч. установка коллективных (общедомовых) приборов учета потребления ресурсов </t>
  </si>
  <si>
    <t xml:space="preserve">горячего водоснабжения, в т.ч. установка коллективных (общедомовых) приборов учета потребления ресурсов </t>
  </si>
  <si>
    <t>ремонт, замена, модернизация лифтов, ремонт лифтовых шахт, машинных и блочных помещений</t>
  </si>
  <si>
    <t>ремонт подвальных помещений, относящихсяк общему имуществу в многоквартирном доме</t>
  </si>
  <si>
    <t>ремонт фасада (утепление)</t>
  </si>
  <si>
    <t>Количество многоквартирных домов &lt;*&gt;</t>
  </si>
  <si>
    <t>Количество жителей, улучшивших жилищные условия</t>
  </si>
  <si>
    <t>пгт. Усогорск, ул. Дружбы, 23 (ПСД+СМР)</t>
  </si>
  <si>
    <t>пгт. Усогорск, ул. Комсомольская, 8 (ПСД+СМР)</t>
  </si>
  <si>
    <t>с. Кослан, ул. Н.Трофимовой, 35 (ПСД+СМР)</t>
  </si>
  <si>
    <t>п. Вожский, ул. Привокзальная, 4 (СМР)</t>
  </si>
  <si>
    <t>пгт. Междуреченск ул. Интернациональная, 14  (ПСД)</t>
  </si>
  <si>
    <t>пгт. Усогорск, ул. Комсомольская, 8 (СМР)</t>
  </si>
  <si>
    <t xml:space="preserve">Приложение № 1 к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        муниципального района "Удорский" от 27.02.2023 г. № 163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краткосрочному плану  реализации  региональной программы                                                                                                                                                                                                                                                                                                                                                                                           капитального ремонта общего имущества в многоквартирных домах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территории МО МР "Удорский" на 2024-2026 годы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</si>
  <si>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ПЕРЕЧЕНЬ МНОГОКВАРТИРНЫХ ДОМОВ, В ОТНОШЕНИИ КОТОРЫХ ПЛАНИРУЕТСЯ ПРОВЕДЕНИЕ КАПИТАЛЬНОГО РЕМОНТА
 ОБЩЕГО ИМУЩЕСТВА В РАМКАХ ВЫПОЛНЕНИЯ КРАТКОСРОЧНОГО ПЛАНА РЕАЛИЗАЦИИ РЕГИОНАЛЬНОЙ ПРОГРАММЫ
 КАПИТАЛЬНОГО РЕМОНТА ОБЩЕГО ИМУЩЕСТВА В МНОГОКВАРТИРНЫХ ДОМАХ НА ТЕРРИТОРИИ МО МР "УДОРСКИЙ"
НА 2024-2026 ГОДЫ
</t>
  </si>
  <si>
    <t xml:space="preserve">Приложение № 2 к 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        муниципального района "Удорский" от 27.02.2023 г. № 163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краткосрочному плану  реализации  региональной программы                                                                                                                                                                                                                                                                                                                                                                                           капитального ремонта общего имущества в многоквартирных домах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территории МО МР "Удорский" на 2024-2026 годы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</si>
  <si>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РЕЕСТР
МНОГОКВАРТИРНЫХ ДОМОВ ПО ВИДАМ УСЛУГ И (ИЛИ) РАБОТ
ПО КАПИТАЛЬНОМУ РЕМОНТУ ОБЩЕГО ИМУЩЕСТВА В МНОГОКВАРТИРНЫХ
ДОМАХ НА 2024-2026 ГОДЫ
</t>
  </si>
  <si>
    <t xml:space="preserve">Приложение № 3 к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        муниципального района "Удорский" от 27.02.2023 г. № 163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краткосрочному плану  реализации  региональной программы                                                                                                                                                                                                                                                                                                                                                                                           капитального ремонта общего имущества в многоквартирных домах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территории МО МР "Удорский" на 2024-2026 годы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</si>
  <si>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ПЛАНИРУЕМЫЕ ПОКАЗАТЕЛИ ВЫПОЛНЕНИЯ УСЛУГ И (ИЛИ) РАБОТ
КРАТКОСРОЧНОГО ПЛАНА РЕАЛИЗАЦИИ РЕГИОНАЛЬНОЙ ПРОГРАММЫ
КАПИТАЛЬНОГО РЕМОНТА ОБЩЕГО ИМУЩЕСТВА В МНОГОКВАРТИРНЫХ
ДОМАХ НА ТЕРРИТОРИИ МО МР "УДОРСКИЙ"
НА 2024-2026 ГОДЫ
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</si>
</sst>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_р_."/>
  </numFmts>
  <fonts count="3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8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26"/>
      <color theme="1"/>
      <name val="Calibri"/>
      <family val="2"/>
      <charset val="204"/>
      <scheme val="minor"/>
    </font>
    <font>
      <sz val="48"/>
      <color theme="1"/>
      <name val="Times New Roman"/>
      <family val="1"/>
      <charset val="204"/>
    </font>
    <font>
      <sz val="72"/>
      <color theme="1"/>
      <name val="Times New Roman"/>
      <family val="1"/>
      <charset val="204"/>
    </font>
    <font>
      <sz val="72"/>
      <color theme="1"/>
      <name val="Calibri"/>
      <family val="2"/>
      <charset val="204"/>
      <scheme val="minor"/>
    </font>
    <font>
      <sz val="56"/>
      <color theme="1"/>
      <name val="Times New Roman"/>
      <family val="1"/>
      <charset val="204"/>
    </font>
    <font>
      <sz val="56"/>
      <color theme="1"/>
      <name val="Calibri"/>
      <family val="2"/>
      <charset val="204"/>
      <scheme val="minor"/>
    </font>
    <font>
      <sz val="56"/>
      <color rgb="FF000000"/>
      <name val="Times New Roman"/>
      <family val="1"/>
      <charset val="204"/>
    </font>
    <font>
      <b/>
      <sz val="56"/>
      <color rgb="FF000000"/>
      <name val="Times New Roman"/>
      <family val="1"/>
      <charset val="204"/>
    </font>
    <font>
      <sz val="56"/>
      <name val="Times New Roman"/>
      <family val="1"/>
      <charset val="204"/>
    </font>
    <font>
      <sz val="56"/>
      <color indexed="8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62"/>
      <color rgb="FF000000"/>
      <name val="Times New Roman"/>
      <family val="1"/>
      <charset val="204"/>
    </font>
    <font>
      <sz val="62"/>
      <color theme="1"/>
      <name val="Calibri"/>
      <family val="2"/>
      <charset val="204"/>
      <scheme val="minor"/>
    </font>
    <font>
      <b/>
      <sz val="56"/>
      <color theme="1"/>
      <name val="Times New Roman"/>
      <family val="1"/>
      <charset val="204"/>
    </font>
    <font>
      <b/>
      <sz val="62"/>
      <color theme="1"/>
      <name val="Calibri"/>
      <family val="2"/>
      <charset val="204"/>
      <scheme val="minor"/>
    </font>
    <font>
      <sz val="40"/>
      <color theme="1"/>
      <name val="Times New Roman"/>
      <family val="1"/>
      <charset val="204"/>
    </font>
    <font>
      <b/>
      <sz val="40"/>
      <color rgb="FF000000"/>
      <name val="Times New Roman"/>
      <family val="1"/>
      <charset val="204"/>
    </font>
    <font>
      <sz val="52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sz val="40"/>
      <color theme="1"/>
      <name val="Calibri"/>
      <family val="2"/>
      <charset val="204"/>
      <scheme val="minor"/>
    </font>
    <font>
      <sz val="40"/>
      <color rgb="FF000000"/>
      <name val="Times New Roman"/>
      <family val="1"/>
      <charset val="204"/>
    </font>
    <font>
      <sz val="40"/>
      <name val="Times New Roman"/>
      <family val="1"/>
      <charset val="204"/>
    </font>
    <font>
      <sz val="40"/>
      <color indexed="8"/>
      <name val="Times New Roman"/>
      <family val="1"/>
      <charset val="204"/>
    </font>
    <font>
      <b/>
      <sz val="40"/>
      <color theme="1"/>
      <name val="Calibri"/>
      <family val="2"/>
      <charset val="204"/>
      <scheme val="minor"/>
    </font>
    <font>
      <b/>
      <sz val="22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3" fillId="0" borderId="0"/>
    <xf numFmtId="0" fontId="4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</cellStyleXfs>
  <cellXfs count="207">
    <xf numFmtId="0" fontId="0" fillId="0" borderId="0" xfId="0"/>
    <xf numFmtId="0" fontId="0" fillId="0" borderId="0" xfId="0" applyBorder="1"/>
    <xf numFmtId="0" fontId="5" fillId="0" borderId="0" xfId="0" applyFont="1"/>
    <xf numFmtId="4" fontId="5" fillId="0" borderId="0" xfId="0" applyNumberFormat="1" applyFont="1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164" fontId="5" fillId="0" borderId="0" xfId="0" applyNumberFormat="1" applyFont="1"/>
    <xf numFmtId="0" fontId="7" fillId="2" borderId="0" xfId="0" applyFont="1" applyFill="1"/>
    <xf numFmtId="0" fontId="0" fillId="2" borderId="0" xfId="0" applyFill="1" applyBorder="1"/>
    <xf numFmtId="0" fontId="0" fillId="2" borderId="3" xfId="0" applyFill="1" applyBorder="1"/>
    <xf numFmtId="0" fontId="0" fillId="2" borderId="1" xfId="0" applyFill="1" applyBorder="1"/>
    <xf numFmtId="0" fontId="0" fillId="2" borderId="0" xfId="0" applyFill="1"/>
    <xf numFmtId="0" fontId="8" fillId="0" borderId="0" xfId="0" applyFont="1"/>
    <xf numFmtId="0" fontId="10" fillId="0" borderId="0" xfId="0" applyFont="1"/>
    <xf numFmtId="0" fontId="9" fillId="0" borderId="0" xfId="0" applyFont="1" applyAlignment="1">
      <alignment vertical="top" wrapText="1"/>
    </xf>
    <xf numFmtId="0" fontId="0" fillId="3" borderId="0" xfId="0" applyFill="1"/>
    <xf numFmtId="0" fontId="5" fillId="2" borderId="0" xfId="0" applyFont="1" applyFill="1"/>
    <xf numFmtId="0" fontId="9" fillId="0" borderId="0" xfId="0" applyFont="1" applyBorder="1" applyAlignment="1">
      <alignment horizontal="left"/>
    </xf>
    <xf numFmtId="14" fontId="9" fillId="2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2" fillId="0" borderId="0" xfId="0" applyFont="1"/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2" fillId="2" borderId="0" xfId="0" applyFont="1" applyFill="1"/>
    <xf numFmtId="0" fontId="11" fillId="2" borderId="4" xfId="0" applyFont="1" applyFill="1" applyBorder="1" applyAlignment="1">
      <alignment horizontal="center" vertical="center" wrapText="1"/>
    </xf>
    <xf numFmtId="0" fontId="11" fillId="2" borderId="1" xfId="0" applyFont="1" applyFill="1" applyBorder="1"/>
    <xf numFmtId="0" fontId="13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/>
    </xf>
    <xf numFmtId="4" fontId="13" fillId="2" borderId="1" xfId="0" applyNumberFormat="1" applyFont="1" applyFill="1" applyBorder="1" applyAlignment="1">
      <alignment horizontal="center" vertical="center"/>
    </xf>
    <xf numFmtId="14" fontId="11" fillId="2" borderId="3" xfId="0" applyNumberFormat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4" fontId="15" fillId="2" borderId="1" xfId="0" applyNumberFormat="1" applyFont="1" applyFill="1" applyBorder="1" applyAlignment="1">
      <alignment horizontal="center" vertical="center" wrapText="1"/>
    </xf>
    <xf numFmtId="0" fontId="16" fillId="2" borderId="4" xfId="0" applyNumberFormat="1" applyFont="1" applyFill="1" applyBorder="1" applyAlignment="1">
      <alignment vertical="center" wrapText="1"/>
    </xf>
    <xf numFmtId="0" fontId="11" fillId="2" borderId="4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vertical="center" wrapText="1"/>
    </xf>
    <xf numFmtId="0" fontId="11" fillId="2" borderId="4" xfId="0" applyFont="1" applyFill="1" applyBorder="1"/>
    <xf numFmtId="4" fontId="11" fillId="2" borderId="4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/>
    <xf numFmtId="2" fontId="11" fillId="2" borderId="1" xfId="0" applyNumberFormat="1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4" fontId="13" fillId="2" borderId="4" xfId="0" applyNumberFormat="1" applyFont="1" applyFill="1" applyBorder="1" applyAlignment="1">
      <alignment horizontal="center" vertical="center"/>
    </xf>
    <xf numFmtId="164" fontId="11" fillId="2" borderId="4" xfId="0" applyNumberFormat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>
      <alignment vertical="center" wrapText="1"/>
    </xf>
    <xf numFmtId="165" fontId="11" fillId="2" borderId="4" xfId="0" applyNumberFormat="1" applyFont="1" applyFill="1" applyBorder="1" applyAlignment="1">
      <alignment horizontal="center" vertical="center"/>
    </xf>
    <xf numFmtId="0" fontId="11" fillId="0" borderId="0" xfId="0" applyFont="1"/>
    <xf numFmtId="1" fontId="11" fillId="0" borderId="0" xfId="0" applyNumberFormat="1" applyFont="1" applyFill="1" applyBorder="1" applyAlignment="1">
      <alignment horizontal="center"/>
    </xf>
    <xf numFmtId="0" fontId="11" fillId="0" borderId="0" xfId="0" applyFont="1" applyBorder="1"/>
    <xf numFmtId="14" fontId="11" fillId="2" borderId="4" xfId="0" applyNumberFormat="1" applyFont="1" applyFill="1" applyBorder="1" applyAlignment="1">
      <alignment horizontal="center" vertical="center" wrapText="1"/>
    </xf>
    <xf numFmtId="0" fontId="12" fillId="0" borderId="0" xfId="0" applyFont="1" applyBorder="1"/>
    <xf numFmtId="0" fontId="11" fillId="0" borderId="0" xfId="0" applyFont="1" applyBorder="1" applyAlignment="1">
      <alignment horizontal="left"/>
    </xf>
    <xf numFmtId="164" fontId="13" fillId="2" borderId="1" xfId="0" applyNumberFormat="1" applyFont="1" applyFill="1" applyBorder="1" applyAlignment="1">
      <alignment horizontal="center"/>
    </xf>
    <xf numFmtId="0" fontId="0" fillId="0" borderId="0" xfId="0"/>
    <xf numFmtId="0" fontId="11" fillId="0" borderId="1" xfId="0" applyFont="1" applyBorder="1" applyAlignment="1">
      <alignment horizontal="center" vertical="center" wrapText="1"/>
    </xf>
    <xf numFmtId="4" fontId="11" fillId="2" borderId="4" xfId="0" applyNumberFormat="1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4" fontId="11" fillId="2" borderId="4" xfId="0" applyNumberFormat="1" applyFont="1" applyFill="1" applyBorder="1" applyAlignment="1">
      <alignment horizontal="center" vertical="center" wrapText="1"/>
    </xf>
    <xf numFmtId="4" fontId="11" fillId="2" borderId="3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16" fillId="2" borderId="4" xfId="0" applyNumberFormat="1" applyFont="1" applyFill="1" applyBorder="1" applyAlignment="1">
      <alignment vertical="center"/>
    </xf>
    <xf numFmtId="4" fontId="11" fillId="2" borderId="3" xfId="0" applyNumberFormat="1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4" fontId="21" fillId="2" borderId="1" xfId="0" applyNumberFormat="1" applyFont="1" applyFill="1" applyBorder="1" applyAlignment="1">
      <alignment horizontal="center" vertical="center"/>
    </xf>
    <xf numFmtId="164" fontId="21" fillId="2" borderId="1" xfId="0" applyNumberFormat="1" applyFont="1" applyFill="1" applyBorder="1" applyAlignment="1">
      <alignment horizontal="center" vertical="center"/>
    </xf>
    <xf numFmtId="4" fontId="14" fillId="2" borderId="1" xfId="0" applyNumberFormat="1" applyFont="1" applyFill="1" applyBorder="1" applyAlignment="1">
      <alignment horizontal="center" vertical="center"/>
    </xf>
    <xf numFmtId="4" fontId="21" fillId="2" borderId="1" xfId="0" applyNumberFormat="1" applyFont="1" applyFill="1" applyBorder="1" applyAlignment="1">
      <alignment horizontal="center" vertical="center" wrapText="1"/>
    </xf>
    <xf numFmtId="165" fontId="21" fillId="2" borderId="1" xfId="0" applyNumberFormat="1" applyFont="1" applyFill="1" applyBorder="1" applyAlignment="1">
      <alignment horizontal="center" vertical="center"/>
    </xf>
    <xf numFmtId="4" fontId="21" fillId="2" borderId="1" xfId="0" applyNumberFormat="1" applyFont="1" applyFill="1" applyBorder="1" applyAlignment="1">
      <alignment horizontal="center"/>
    </xf>
    <xf numFmtId="4" fontId="13" fillId="2" borderId="3" xfId="0" applyNumberFormat="1" applyFont="1" applyFill="1" applyBorder="1" applyAlignment="1">
      <alignment horizontal="center" vertical="center"/>
    </xf>
    <xf numFmtId="14" fontId="11" fillId="2" borderId="0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/>
    </xf>
    <xf numFmtId="0" fontId="0" fillId="0" borderId="0" xfId="0"/>
    <xf numFmtId="0" fontId="11" fillId="2" borderId="4" xfId="0" applyFont="1" applyFill="1" applyBorder="1" applyAlignment="1">
      <alignment horizontal="center" vertical="center" wrapText="1"/>
    </xf>
    <xf numFmtId="0" fontId="0" fillId="0" borderId="0" xfId="0"/>
    <xf numFmtId="4" fontId="5" fillId="2" borderId="0" xfId="0" applyNumberFormat="1" applyFont="1" applyFill="1"/>
    <xf numFmtId="0" fontId="11" fillId="0" borderId="1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4" fontId="13" fillId="2" borderId="7" xfId="0" applyNumberFormat="1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 wrapText="1"/>
    </xf>
    <xf numFmtId="0" fontId="28" fillId="2" borderId="6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/>
    <xf numFmtId="4" fontId="28" fillId="2" borderId="1" xfId="0" applyNumberFormat="1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2" fontId="29" fillId="2" borderId="1" xfId="0" applyNumberFormat="1" applyFont="1" applyFill="1" applyBorder="1" applyAlignment="1">
      <alignment horizontal="center" vertical="center" wrapText="1"/>
    </xf>
    <xf numFmtId="4" fontId="23" fillId="2" borderId="1" xfId="0" applyNumberFormat="1" applyFont="1" applyFill="1" applyBorder="1" applyAlignment="1">
      <alignment horizontal="center" vertical="center"/>
    </xf>
    <xf numFmtId="164" fontId="29" fillId="2" borderId="4" xfId="0" applyNumberFormat="1" applyFont="1" applyFill="1" applyBorder="1" applyAlignment="1">
      <alignment horizontal="center" vertical="center" wrapText="1"/>
    </xf>
    <xf numFmtId="164" fontId="23" fillId="2" borderId="1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vertical="center" wrapText="1"/>
    </xf>
    <xf numFmtId="2" fontId="23" fillId="2" borderId="1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left" vertical="center" wrapText="1"/>
    </xf>
    <xf numFmtId="4" fontId="27" fillId="2" borderId="1" xfId="0" applyNumberFormat="1" applyFont="1" applyFill="1" applyBorder="1" applyAlignment="1">
      <alignment horizontal="center" vertical="center"/>
    </xf>
    <xf numFmtId="0" fontId="30" fillId="2" borderId="4" xfId="0" applyNumberFormat="1" applyFont="1" applyFill="1" applyBorder="1" applyAlignment="1">
      <alignment vertical="center" wrapText="1"/>
    </xf>
    <xf numFmtId="4" fontId="26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29" fillId="2" borderId="4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/>
    </xf>
    <xf numFmtId="165" fontId="23" fillId="2" borderId="4" xfId="0" applyNumberFormat="1" applyFont="1" applyFill="1" applyBorder="1" applyAlignment="1">
      <alignment horizontal="center" vertical="center"/>
    </xf>
    <xf numFmtId="4" fontId="23" fillId="2" borderId="4" xfId="0" applyNumberFormat="1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2" fontId="23" fillId="2" borderId="4" xfId="0" applyNumberFormat="1" applyFont="1" applyFill="1" applyBorder="1" applyAlignment="1">
      <alignment horizontal="center" vertical="center"/>
    </xf>
    <xf numFmtId="0" fontId="23" fillId="2" borderId="1" xfId="0" applyNumberFormat="1" applyFont="1" applyFill="1" applyBorder="1" applyAlignment="1">
      <alignment horizontal="center" vertical="center"/>
    </xf>
    <xf numFmtId="0" fontId="26" fillId="2" borderId="1" xfId="0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7" fillId="2" borderId="1" xfId="0" applyFont="1" applyFill="1" applyBorder="1"/>
    <xf numFmtId="0" fontId="23" fillId="2" borderId="1" xfId="0" applyFont="1" applyFill="1" applyBorder="1" applyAlignment="1">
      <alignment vertical="center"/>
    </xf>
    <xf numFmtId="0" fontId="30" fillId="2" borderId="1" xfId="0" applyNumberFormat="1" applyFont="1" applyFill="1" applyBorder="1" applyAlignment="1">
      <alignment vertical="center" wrapText="1"/>
    </xf>
    <xf numFmtId="165" fontId="28" fillId="2" borderId="1" xfId="0" applyNumberFormat="1" applyFont="1" applyFill="1" applyBorder="1" applyAlignment="1">
      <alignment horizontal="center" vertical="center"/>
    </xf>
    <xf numFmtId="165" fontId="23" fillId="2" borderId="1" xfId="0" applyNumberFormat="1" applyFont="1" applyFill="1" applyBorder="1" applyAlignment="1">
      <alignment horizontal="center" vertical="center"/>
    </xf>
    <xf numFmtId="0" fontId="27" fillId="0" borderId="0" xfId="0" applyFont="1" applyBorder="1"/>
    <xf numFmtId="0" fontId="27" fillId="2" borderId="0" xfId="0" applyFont="1" applyFill="1" applyBorder="1"/>
    <xf numFmtId="0" fontId="27" fillId="0" borderId="15" xfId="0" applyFont="1" applyBorder="1"/>
    <xf numFmtId="0" fontId="23" fillId="2" borderId="1" xfId="0" applyFont="1" applyFill="1" applyBorder="1" applyAlignment="1">
      <alignment horizontal="center"/>
    </xf>
    <xf numFmtId="164" fontId="23" fillId="2" borderId="4" xfId="0" applyNumberFormat="1" applyFont="1" applyFill="1" applyBorder="1" applyAlignment="1">
      <alignment horizontal="center" vertical="center"/>
    </xf>
    <xf numFmtId="4" fontId="26" fillId="0" borderId="1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/>
    <xf numFmtId="0" fontId="32" fillId="0" borderId="0" xfId="0" applyFont="1" applyBorder="1" applyAlignment="1">
      <alignment horizontal="center" vertical="center" wrapText="1"/>
    </xf>
    <xf numFmtId="0" fontId="34" fillId="0" borderId="0" xfId="0" applyFont="1"/>
    <xf numFmtId="0" fontId="11" fillId="2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/>
    <xf numFmtId="0" fontId="11" fillId="0" borderId="4" xfId="0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6" xfId="0" applyBorder="1"/>
    <xf numFmtId="0" fontId="11" fillId="2" borderId="4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/>
    <xf numFmtId="0" fontId="11" fillId="2" borderId="8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left" vertical="center"/>
    </xf>
    <xf numFmtId="0" fontId="22" fillId="0" borderId="3" xfId="0" applyFont="1" applyBorder="1" applyAlignment="1">
      <alignment horizontal="left" vertical="center"/>
    </xf>
    <xf numFmtId="14" fontId="19" fillId="2" borderId="2" xfId="0" applyNumberFormat="1" applyFont="1" applyFill="1" applyBorder="1" applyAlignment="1">
      <alignment horizontal="left" vertical="center"/>
    </xf>
    <xf numFmtId="14" fontId="22" fillId="0" borderId="3" xfId="0" applyNumberFormat="1" applyFont="1" applyBorder="1" applyAlignment="1">
      <alignment horizontal="left" vertical="center"/>
    </xf>
    <xf numFmtId="0" fontId="11" fillId="0" borderId="0" xfId="0" applyFont="1" applyAlignment="1">
      <alignment horizontal="center" wrapText="1"/>
    </xf>
    <xf numFmtId="0" fontId="25" fillId="0" borderId="0" xfId="0" applyFont="1" applyAlignment="1">
      <alignment horizontal="right" wrapText="1"/>
    </xf>
    <xf numFmtId="0" fontId="9" fillId="0" borderId="0" xfId="0" applyFont="1" applyAlignment="1">
      <alignment horizontal="right" vertical="center" wrapText="1"/>
    </xf>
    <xf numFmtId="0" fontId="17" fillId="0" borderId="0" xfId="0" applyFont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0" fillId="0" borderId="8" xfId="0" applyBorder="1" applyAlignment="1">
      <alignment wrapText="1"/>
    </xf>
    <xf numFmtId="0" fontId="0" fillId="0" borderId="6" xfId="0" applyBorder="1" applyAlignment="1">
      <alignment wrapText="1"/>
    </xf>
    <xf numFmtId="0" fontId="11" fillId="2" borderId="3" xfId="0" applyFont="1" applyFill="1" applyBorder="1" applyAlignment="1">
      <alignment horizontal="center" vertical="center" wrapText="1"/>
    </xf>
    <xf numFmtId="0" fontId="20" fillId="0" borderId="7" xfId="0" applyFont="1" applyBorder="1"/>
    <xf numFmtId="0" fontId="17" fillId="0" borderId="5" xfId="0" applyFont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right" wrapText="1"/>
    </xf>
    <xf numFmtId="0" fontId="24" fillId="2" borderId="2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27" fillId="0" borderId="7" xfId="0" applyFont="1" applyBorder="1"/>
    <xf numFmtId="0" fontId="27" fillId="0" borderId="3" xfId="0" applyFont="1" applyBorder="1"/>
    <xf numFmtId="0" fontId="26" fillId="2" borderId="0" xfId="0" applyFont="1" applyFill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8" fillId="2" borderId="9" xfId="0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14" fontId="24" fillId="2" borderId="2" xfId="0" applyNumberFormat="1" applyFont="1" applyFill="1" applyBorder="1" applyAlignment="1">
      <alignment horizontal="left" vertical="center"/>
    </xf>
    <xf numFmtId="14" fontId="31" fillId="0" borderId="3" xfId="0" applyNumberFormat="1" applyFont="1" applyBorder="1" applyAlignment="1">
      <alignment horizontal="left" vertical="center"/>
    </xf>
    <xf numFmtId="0" fontId="28" fillId="2" borderId="4" xfId="0" applyFont="1" applyFill="1" applyBorder="1" applyAlignment="1">
      <alignment horizontal="center" vertical="center"/>
    </xf>
    <xf numFmtId="0" fontId="28" fillId="2" borderId="8" xfId="0" applyFont="1" applyFill="1" applyBorder="1" applyAlignment="1">
      <alignment horizontal="center" vertical="center"/>
    </xf>
    <xf numFmtId="0" fontId="28" fillId="2" borderId="6" xfId="0" applyFont="1" applyFill="1" applyBorder="1" applyAlignment="1">
      <alignment horizontal="center" vertical="center"/>
    </xf>
    <xf numFmtId="0" fontId="28" fillId="2" borderId="4" xfId="0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center" vertical="center" wrapText="1"/>
    </xf>
    <xf numFmtId="0" fontId="28" fillId="2" borderId="6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right" vertical="top" wrapText="1"/>
    </xf>
    <xf numFmtId="0" fontId="33" fillId="0" borderId="9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4" fontId="33" fillId="0" borderId="9" xfId="0" applyNumberFormat="1" applyFont="1" applyBorder="1" applyAlignment="1">
      <alignment horizontal="center" vertical="center"/>
    </xf>
  </cellXfs>
  <cellStyles count="10">
    <cellStyle name="Обычный" xfId="0" builtinId="0"/>
    <cellStyle name="Обычный 10" xfId="1"/>
    <cellStyle name="Обычный 2" xfId="2"/>
    <cellStyle name="Обычный 2 2" xfId="3"/>
    <cellStyle name="Обычный 2 3" xfId="4"/>
    <cellStyle name="Обычный 3" xfId="5"/>
    <cellStyle name="Обычный 4" xfId="6"/>
    <cellStyle name="Обычный 5" xfId="7"/>
    <cellStyle name="Обычный 6" xfId="8"/>
    <cellStyle name="Обычный 7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view="pageBreakPreview" topLeftCell="A7" zoomScale="17" zoomScaleNormal="23" zoomScaleSheetLayoutView="17" zoomScalePageLayoutView="18" workbookViewId="0">
      <selection sqref="A1:P48"/>
    </sheetView>
  </sheetViews>
  <sheetFormatPr defaultRowHeight="15"/>
  <cols>
    <col min="1" max="1" width="24.140625" customWidth="1"/>
    <col min="2" max="2" width="255.140625" customWidth="1"/>
    <col min="3" max="3" width="71.5703125" customWidth="1"/>
    <col min="4" max="4" width="67.7109375" customWidth="1"/>
    <col min="5" max="5" width="52.7109375" customWidth="1"/>
    <col min="6" max="7" width="61.5703125" customWidth="1"/>
    <col min="8" max="8" width="63.28515625" customWidth="1"/>
    <col min="9" max="9" width="60.5703125" customWidth="1"/>
    <col min="10" max="10" width="118" customWidth="1"/>
    <col min="11" max="11" width="102.5703125" customWidth="1"/>
    <col min="12" max="12" width="82" customWidth="1"/>
    <col min="13" max="13" width="75.140625" customWidth="1"/>
    <col min="14" max="14" width="77.140625" customWidth="1"/>
    <col min="15" max="15" width="140.85546875" customWidth="1"/>
    <col min="16" max="16" width="17.28515625" customWidth="1"/>
    <col min="17" max="17" width="31.140625" customWidth="1"/>
    <col min="18" max="18" width="9.140625" customWidth="1"/>
    <col min="19" max="19" width="42.28515625" bestFit="1" customWidth="1"/>
  </cols>
  <sheetData>
    <row r="1" spans="1:21" s="14" customFormat="1" ht="409.6" customHeight="1">
      <c r="K1" s="158" t="s">
        <v>84</v>
      </c>
      <c r="L1" s="158"/>
      <c r="M1" s="158"/>
      <c r="N1" s="158"/>
      <c r="O1" s="158"/>
    </row>
    <row r="2" spans="1:21" ht="28.5" customHeight="1">
      <c r="A2" s="15"/>
      <c r="B2" s="15"/>
      <c r="C2" s="15"/>
      <c r="D2" s="15"/>
      <c r="E2" s="15"/>
      <c r="F2" s="15"/>
      <c r="G2" s="15"/>
      <c r="H2" s="15"/>
      <c r="I2" s="16"/>
      <c r="J2" s="16"/>
      <c r="K2" s="159"/>
      <c r="L2" s="159"/>
      <c r="M2" s="159"/>
      <c r="N2" s="159"/>
      <c r="O2" s="159"/>
      <c r="P2" s="2"/>
      <c r="Q2" s="2"/>
    </row>
    <row r="3" spans="1:21" ht="255" customHeight="1">
      <c r="A3" s="160" t="s">
        <v>55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2"/>
      <c r="Q3" s="2"/>
    </row>
    <row r="4" spans="1:21" ht="264" customHeight="1">
      <c r="A4" s="169" t="s">
        <v>85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2"/>
      <c r="Q4" s="2"/>
    </row>
    <row r="5" spans="1:21" ht="192" customHeight="1">
      <c r="A5" s="141" t="s">
        <v>0</v>
      </c>
      <c r="B5" s="141" t="s">
        <v>56</v>
      </c>
      <c r="C5" s="163" t="s">
        <v>4</v>
      </c>
      <c r="D5" s="164"/>
      <c r="E5" s="141" t="s">
        <v>5</v>
      </c>
      <c r="F5" s="141" t="s">
        <v>6</v>
      </c>
      <c r="G5" s="141" t="s">
        <v>24</v>
      </c>
      <c r="H5" s="144" t="s">
        <v>7</v>
      </c>
      <c r="I5" s="134" t="s">
        <v>8</v>
      </c>
      <c r="J5" s="167"/>
      <c r="K5" s="144" t="s">
        <v>9</v>
      </c>
      <c r="L5" s="134" t="s">
        <v>10</v>
      </c>
      <c r="M5" s="135"/>
      <c r="N5" s="136"/>
      <c r="O5" s="144" t="s">
        <v>61</v>
      </c>
      <c r="P5" s="22"/>
      <c r="Q5" s="2"/>
    </row>
    <row r="6" spans="1:21" ht="90.75" customHeight="1">
      <c r="A6" s="161"/>
      <c r="B6" s="161"/>
      <c r="C6" s="141" t="s">
        <v>11</v>
      </c>
      <c r="D6" s="141" t="s">
        <v>12</v>
      </c>
      <c r="E6" s="142"/>
      <c r="F6" s="142"/>
      <c r="G6" s="165"/>
      <c r="H6" s="150"/>
      <c r="I6" s="144" t="s">
        <v>13</v>
      </c>
      <c r="J6" s="144" t="s">
        <v>14</v>
      </c>
      <c r="K6" s="150"/>
      <c r="L6" s="137" t="s">
        <v>57</v>
      </c>
      <c r="M6" s="137" t="s">
        <v>58</v>
      </c>
      <c r="N6" s="138"/>
      <c r="O6" s="150"/>
      <c r="P6" s="22"/>
      <c r="Q6" s="2"/>
    </row>
    <row r="7" spans="1:21" ht="401.25" customHeight="1">
      <c r="A7" s="161"/>
      <c r="B7" s="161"/>
      <c r="C7" s="142"/>
      <c r="D7" s="142"/>
      <c r="E7" s="142"/>
      <c r="F7" s="142"/>
      <c r="G7" s="165"/>
      <c r="H7" s="145"/>
      <c r="I7" s="145"/>
      <c r="J7" s="145"/>
      <c r="K7" s="145"/>
      <c r="L7" s="137"/>
      <c r="M7" s="63" t="s">
        <v>59</v>
      </c>
      <c r="N7" s="63" t="s">
        <v>60</v>
      </c>
      <c r="O7" s="150"/>
      <c r="P7" s="22"/>
      <c r="Q7" s="2"/>
    </row>
    <row r="8" spans="1:21" ht="111.75" customHeight="1">
      <c r="A8" s="162"/>
      <c r="B8" s="162"/>
      <c r="C8" s="143"/>
      <c r="D8" s="143"/>
      <c r="E8" s="143"/>
      <c r="F8" s="143"/>
      <c r="G8" s="166"/>
      <c r="H8" s="23" t="s">
        <v>2</v>
      </c>
      <c r="I8" s="23" t="s">
        <v>2</v>
      </c>
      <c r="J8" s="23" t="s">
        <v>2</v>
      </c>
      <c r="K8" s="23" t="s">
        <v>15</v>
      </c>
      <c r="L8" s="23" t="s">
        <v>16</v>
      </c>
      <c r="M8" s="23" t="s">
        <v>17</v>
      </c>
      <c r="N8" s="23" t="s">
        <v>17</v>
      </c>
      <c r="O8" s="145"/>
      <c r="P8" s="22"/>
      <c r="Q8" s="2"/>
    </row>
    <row r="9" spans="1:21" ht="72">
      <c r="A9" s="24">
        <v>1</v>
      </c>
      <c r="B9" s="24">
        <v>2</v>
      </c>
      <c r="C9" s="24">
        <v>3</v>
      </c>
      <c r="D9" s="24">
        <v>4</v>
      </c>
      <c r="E9" s="24">
        <v>5</v>
      </c>
      <c r="F9" s="24">
        <v>6</v>
      </c>
      <c r="G9" s="24">
        <v>7</v>
      </c>
      <c r="H9" s="25">
        <v>8</v>
      </c>
      <c r="I9" s="25">
        <v>9</v>
      </c>
      <c r="J9" s="25">
        <v>10</v>
      </c>
      <c r="K9" s="25">
        <v>11</v>
      </c>
      <c r="L9" s="25">
        <v>12</v>
      </c>
      <c r="M9" s="25">
        <v>13</v>
      </c>
      <c r="N9" s="25">
        <v>14</v>
      </c>
      <c r="O9" s="25">
        <v>15</v>
      </c>
      <c r="P9" s="22"/>
      <c r="Q9" s="2"/>
    </row>
    <row r="10" spans="1:21" ht="107.25" customHeight="1">
      <c r="A10" s="146" t="s">
        <v>19</v>
      </c>
      <c r="B10" s="147"/>
      <c r="C10" s="24" t="s">
        <v>18</v>
      </c>
      <c r="D10" s="24" t="s">
        <v>18</v>
      </c>
      <c r="E10" s="24" t="s">
        <v>18</v>
      </c>
      <c r="F10" s="24" t="s">
        <v>18</v>
      </c>
      <c r="G10" s="24" t="s">
        <v>18</v>
      </c>
      <c r="H10" s="24" t="s">
        <v>18</v>
      </c>
      <c r="I10" s="24" t="s">
        <v>18</v>
      </c>
      <c r="J10" s="24" t="s">
        <v>18</v>
      </c>
      <c r="K10" s="24" t="s">
        <v>18</v>
      </c>
      <c r="L10" s="24" t="s">
        <v>18</v>
      </c>
      <c r="M10" s="24" t="s">
        <v>18</v>
      </c>
      <c r="N10" s="24" t="s">
        <v>18</v>
      </c>
      <c r="O10" s="24" t="s">
        <v>18</v>
      </c>
      <c r="P10" s="22"/>
      <c r="Q10" s="2"/>
      <c r="S10" s="13"/>
      <c r="T10" s="13"/>
      <c r="U10" s="13"/>
    </row>
    <row r="11" spans="1:21" ht="90" customHeight="1">
      <c r="A11" s="148" t="s">
        <v>62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26"/>
      <c r="Q11" s="2"/>
      <c r="S11" s="13"/>
      <c r="T11" s="13"/>
      <c r="U11" s="13"/>
    </row>
    <row r="12" spans="1:21" s="17" customFormat="1" ht="92.25" customHeight="1">
      <c r="A12" s="27">
        <v>1</v>
      </c>
      <c r="B12" s="28" t="s">
        <v>51</v>
      </c>
      <c r="C12" s="29">
        <v>1978</v>
      </c>
      <c r="D12" s="30"/>
      <c r="E12" s="29" t="s">
        <v>21</v>
      </c>
      <c r="F12" s="29">
        <v>5</v>
      </c>
      <c r="G12" s="29">
        <v>6</v>
      </c>
      <c r="H12" s="29">
        <v>4124.8999999999996</v>
      </c>
      <c r="I12" s="61">
        <v>4122.6000000000004</v>
      </c>
      <c r="J12" s="29">
        <v>3949.9</v>
      </c>
      <c r="K12" s="29">
        <v>172</v>
      </c>
      <c r="L12" s="31">
        <f t="shared" ref="L12:L23" si="0">SUM(M12:N12)</f>
        <v>15117071.5</v>
      </c>
      <c r="M12" s="66">
        <v>15117071.5</v>
      </c>
      <c r="N12" s="64">
        <v>0</v>
      </c>
      <c r="O12" s="67">
        <v>8516.66</v>
      </c>
      <c r="P12" s="26"/>
      <c r="Q12" s="18"/>
      <c r="R12" s="13"/>
      <c r="S12" s="13"/>
      <c r="T12" s="13"/>
      <c r="U12" s="13"/>
    </row>
    <row r="13" spans="1:21" s="17" customFormat="1" ht="105.75" customHeight="1">
      <c r="A13" s="27">
        <v>2</v>
      </c>
      <c r="B13" s="28" t="s">
        <v>78</v>
      </c>
      <c r="C13" s="33">
        <v>1985</v>
      </c>
      <c r="D13" s="30"/>
      <c r="E13" s="29" t="s">
        <v>21</v>
      </c>
      <c r="F13" s="33">
        <v>5</v>
      </c>
      <c r="G13" s="33">
        <v>9</v>
      </c>
      <c r="H13" s="29">
        <v>6218.9</v>
      </c>
      <c r="I13" s="34">
        <v>6230.2</v>
      </c>
      <c r="J13" s="33">
        <v>6187.3</v>
      </c>
      <c r="K13" s="33">
        <v>248</v>
      </c>
      <c r="L13" s="31">
        <f t="shared" si="0"/>
        <v>36155386.200000003</v>
      </c>
      <c r="M13" s="66">
        <v>36155386.200000003</v>
      </c>
      <c r="N13" s="64">
        <v>0</v>
      </c>
      <c r="O13" s="67">
        <v>16286.21</v>
      </c>
      <c r="P13" s="26"/>
      <c r="Q13" s="18"/>
      <c r="R13" s="13"/>
      <c r="S13" s="13"/>
      <c r="T13" s="13"/>
      <c r="U13" s="13"/>
    </row>
    <row r="14" spans="1:21" s="17" customFormat="1" ht="101.25" customHeight="1">
      <c r="A14" s="27">
        <v>3</v>
      </c>
      <c r="B14" s="28" t="s">
        <v>79</v>
      </c>
      <c r="C14" s="33">
        <v>1975</v>
      </c>
      <c r="D14" s="30"/>
      <c r="E14" s="29" t="s">
        <v>21</v>
      </c>
      <c r="F14" s="33">
        <v>5</v>
      </c>
      <c r="G14" s="33">
        <v>6</v>
      </c>
      <c r="H14" s="29">
        <v>4477.5</v>
      </c>
      <c r="I14" s="34">
        <v>4483</v>
      </c>
      <c r="J14" s="33">
        <v>3971.8</v>
      </c>
      <c r="K14" s="33">
        <v>236</v>
      </c>
      <c r="L14" s="31">
        <f t="shared" si="0"/>
        <v>23765004.5</v>
      </c>
      <c r="M14" s="66">
        <v>23765004.5</v>
      </c>
      <c r="N14" s="64">
        <v>0</v>
      </c>
      <c r="O14" s="67">
        <v>16286.21</v>
      </c>
      <c r="P14" s="26"/>
      <c r="Q14" s="18"/>
      <c r="R14" s="13"/>
      <c r="S14" s="13"/>
      <c r="T14" s="13"/>
      <c r="U14" s="13"/>
    </row>
    <row r="15" spans="1:21" s="17" customFormat="1" ht="109.5" customHeight="1">
      <c r="A15" s="27">
        <v>4</v>
      </c>
      <c r="B15" s="28" t="s">
        <v>33</v>
      </c>
      <c r="C15" s="29">
        <v>1972</v>
      </c>
      <c r="D15" s="30"/>
      <c r="E15" s="33" t="s">
        <v>21</v>
      </c>
      <c r="F15" s="29">
        <v>5</v>
      </c>
      <c r="G15" s="35">
        <v>6</v>
      </c>
      <c r="H15" s="36">
        <v>4887</v>
      </c>
      <c r="I15" s="34">
        <v>4494</v>
      </c>
      <c r="J15" s="34">
        <v>3730</v>
      </c>
      <c r="K15" s="35">
        <v>166</v>
      </c>
      <c r="L15" s="31">
        <f t="shared" si="0"/>
        <v>14773821.800000001</v>
      </c>
      <c r="M15" s="66">
        <v>14773821.800000001</v>
      </c>
      <c r="N15" s="64">
        <v>0</v>
      </c>
      <c r="O15" s="67">
        <v>8516.66</v>
      </c>
      <c r="P15" s="26"/>
      <c r="Q15" s="18"/>
      <c r="R15" s="13"/>
      <c r="S15" s="13"/>
      <c r="T15" s="13"/>
      <c r="U15" s="13"/>
    </row>
    <row r="16" spans="1:21" ht="114" customHeight="1">
      <c r="A16" s="29">
        <v>5</v>
      </c>
      <c r="B16" s="40" t="s">
        <v>81</v>
      </c>
      <c r="C16" s="87">
        <v>1974</v>
      </c>
      <c r="D16" s="50"/>
      <c r="E16" s="23" t="s">
        <v>21</v>
      </c>
      <c r="F16" s="25">
        <v>2</v>
      </c>
      <c r="G16" s="25">
        <v>2</v>
      </c>
      <c r="H16" s="51">
        <v>716.9</v>
      </c>
      <c r="I16" s="25">
        <v>706.9</v>
      </c>
      <c r="J16" s="88">
        <v>0</v>
      </c>
      <c r="K16" s="25">
        <v>23</v>
      </c>
      <c r="L16" s="31">
        <f>SUM(M16:N16)</f>
        <v>5109996</v>
      </c>
      <c r="M16" s="31">
        <v>0</v>
      </c>
      <c r="N16" s="42">
        <v>5109996</v>
      </c>
      <c r="O16" s="67">
        <v>8516.66</v>
      </c>
      <c r="P16" s="26"/>
      <c r="Q16" s="3"/>
      <c r="S16" s="13"/>
      <c r="T16" s="13"/>
      <c r="U16" s="13"/>
    </row>
    <row r="17" spans="1:21" ht="102.75" customHeight="1">
      <c r="A17" s="23">
        <v>6</v>
      </c>
      <c r="B17" s="40" t="s">
        <v>34</v>
      </c>
      <c r="C17" s="38">
        <v>1974</v>
      </c>
      <c r="D17" s="41"/>
      <c r="E17" s="27" t="s">
        <v>21</v>
      </c>
      <c r="F17" s="38">
        <v>2</v>
      </c>
      <c r="G17" s="38">
        <v>2</v>
      </c>
      <c r="H17" s="38">
        <v>725.7</v>
      </c>
      <c r="I17" s="38">
        <v>725.7</v>
      </c>
      <c r="J17" s="25">
        <v>91.4</v>
      </c>
      <c r="K17" s="38">
        <v>18</v>
      </c>
      <c r="L17" s="42">
        <f t="shared" si="0"/>
        <v>250000</v>
      </c>
      <c r="M17" s="42">
        <v>250000</v>
      </c>
      <c r="N17" s="65">
        <v>0</v>
      </c>
      <c r="O17" s="67">
        <v>250000</v>
      </c>
      <c r="P17" s="22"/>
      <c r="Q17" s="3"/>
      <c r="S17" s="13"/>
      <c r="T17" s="13"/>
      <c r="U17" s="13"/>
    </row>
    <row r="18" spans="1:21" s="13" customFormat="1" ht="116.25" customHeight="1">
      <c r="A18" s="23">
        <v>7</v>
      </c>
      <c r="B18" s="40" t="s">
        <v>32</v>
      </c>
      <c r="C18" s="25">
        <v>1966</v>
      </c>
      <c r="D18" s="41"/>
      <c r="E18" s="84" t="s">
        <v>20</v>
      </c>
      <c r="F18" s="38">
        <v>2</v>
      </c>
      <c r="G18" s="38">
        <v>1</v>
      </c>
      <c r="H18" s="38">
        <v>373.5</v>
      </c>
      <c r="I18" s="38">
        <v>343.5</v>
      </c>
      <c r="J18" s="38">
        <v>210.5</v>
      </c>
      <c r="K18" s="38">
        <v>20</v>
      </c>
      <c r="L18" s="42">
        <f t="shared" si="0"/>
        <v>240000</v>
      </c>
      <c r="M18" s="42">
        <v>240000</v>
      </c>
      <c r="N18" s="65">
        <v>0</v>
      </c>
      <c r="O18" s="67">
        <v>240000</v>
      </c>
      <c r="P18" s="26"/>
      <c r="Q18" s="86"/>
    </row>
    <row r="19" spans="1:21" ht="107.25" customHeight="1">
      <c r="A19" s="23">
        <v>8</v>
      </c>
      <c r="B19" s="40" t="s">
        <v>35</v>
      </c>
      <c r="C19" s="38">
        <v>1965</v>
      </c>
      <c r="D19" s="41"/>
      <c r="E19" s="27" t="s">
        <v>20</v>
      </c>
      <c r="F19" s="38">
        <v>2</v>
      </c>
      <c r="G19" s="38">
        <v>1</v>
      </c>
      <c r="H19" s="38">
        <v>357.9</v>
      </c>
      <c r="I19" s="38">
        <v>333.3</v>
      </c>
      <c r="J19" s="25">
        <v>215.4</v>
      </c>
      <c r="K19" s="38">
        <v>18</v>
      </c>
      <c r="L19" s="42">
        <f t="shared" si="0"/>
        <v>380000</v>
      </c>
      <c r="M19" s="42">
        <v>380000</v>
      </c>
      <c r="N19" s="65">
        <v>0</v>
      </c>
      <c r="O19" s="67">
        <v>380000</v>
      </c>
      <c r="P19" s="22"/>
      <c r="Q19" s="3"/>
    </row>
    <row r="20" spans="1:21" ht="117.75" customHeight="1">
      <c r="A20" s="25">
        <v>9</v>
      </c>
      <c r="B20" s="43" t="s">
        <v>50</v>
      </c>
      <c r="C20" s="25">
        <v>1980</v>
      </c>
      <c r="D20" s="44"/>
      <c r="E20" s="27" t="s">
        <v>21</v>
      </c>
      <c r="F20" s="38">
        <v>4</v>
      </c>
      <c r="G20" s="38">
        <v>1</v>
      </c>
      <c r="H20" s="25">
        <v>562.4</v>
      </c>
      <c r="I20" s="45">
        <v>529.12</v>
      </c>
      <c r="J20" s="25">
        <v>298.69</v>
      </c>
      <c r="K20" s="25">
        <v>29</v>
      </c>
      <c r="L20" s="46">
        <f t="shared" si="0"/>
        <v>290000</v>
      </c>
      <c r="M20" s="46">
        <v>290000</v>
      </c>
      <c r="N20" s="46">
        <v>0</v>
      </c>
      <c r="O20" s="67">
        <v>290000</v>
      </c>
      <c r="P20" s="22"/>
      <c r="Q20" s="2"/>
    </row>
    <row r="21" spans="1:21" ht="104.25" customHeight="1">
      <c r="A21" s="25">
        <v>10</v>
      </c>
      <c r="B21" s="37" t="s">
        <v>80</v>
      </c>
      <c r="C21" s="38">
        <v>1983</v>
      </c>
      <c r="D21" s="30"/>
      <c r="E21" s="27" t="s">
        <v>20</v>
      </c>
      <c r="F21" s="38">
        <v>2</v>
      </c>
      <c r="G21" s="38">
        <v>3</v>
      </c>
      <c r="H21" s="39">
        <v>829.7</v>
      </c>
      <c r="I21" s="39">
        <v>736.4</v>
      </c>
      <c r="J21" s="38">
        <v>736.4</v>
      </c>
      <c r="K21" s="38">
        <v>31</v>
      </c>
      <c r="L21" s="47">
        <f t="shared" si="0"/>
        <v>4709712.9000000004</v>
      </c>
      <c r="M21" s="66">
        <v>4709712.9000000004</v>
      </c>
      <c r="N21" s="46">
        <v>0</v>
      </c>
      <c r="O21" s="67">
        <v>8516.66</v>
      </c>
      <c r="P21" s="22"/>
      <c r="Q21" s="8"/>
    </row>
    <row r="22" spans="1:21" ht="102.75" customHeight="1">
      <c r="A22" s="33">
        <v>11</v>
      </c>
      <c r="B22" s="40" t="s">
        <v>49</v>
      </c>
      <c r="C22" s="38">
        <v>1993</v>
      </c>
      <c r="D22" s="41"/>
      <c r="E22" s="27" t="s">
        <v>20</v>
      </c>
      <c r="F22" s="38">
        <v>2</v>
      </c>
      <c r="G22" s="38">
        <v>3</v>
      </c>
      <c r="H22" s="38">
        <v>824.7</v>
      </c>
      <c r="I22" s="38">
        <v>726.2</v>
      </c>
      <c r="J22" s="38">
        <v>726.2</v>
      </c>
      <c r="K22" s="38">
        <v>25</v>
      </c>
      <c r="L22" s="42">
        <f t="shared" si="0"/>
        <v>250000</v>
      </c>
      <c r="M22" s="42">
        <v>250000</v>
      </c>
      <c r="N22" s="42">
        <v>0</v>
      </c>
      <c r="O22" s="67">
        <v>250000</v>
      </c>
      <c r="P22" s="22"/>
      <c r="Q22" s="8"/>
    </row>
    <row r="23" spans="1:21" ht="110.25" customHeight="1">
      <c r="A23" s="33">
        <v>12</v>
      </c>
      <c r="B23" s="40" t="s">
        <v>52</v>
      </c>
      <c r="C23" s="38">
        <v>1965</v>
      </c>
      <c r="D23" s="41"/>
      <c r="E23" s="27" t="s">
        <v>20</v>
      </c>
      <c r="F23" s="38">
        <v>2</v>
      </c>
      <c r="G23" s="38">
        <v>3</v>
      </c>
      <c r="H23" s="38">
        <v>588.29999999999995</v>
      </c>
      <c r="I23" s="38">
        <v>523.5</v>
      </c>
      <c r="J23" s="48">
        <v>398</v>
      </c>
      <c r="K23" s="38">
        <v>19</v>
      </c>
      <c r="L23" s="42">
        <f t="shared" si="0"/>
        <v>460000</v>
      </c>
      <c r="M23" s="42">
        <v>460000</v>
      </c>
      <c r="N23" s="47">
        <v>0</v>
      </c>
      <c r="O23" s="67">
        <v>460000</v>
      </c>
      <c r="P23" s="22"/>
      <c r="Q23" s="2"/>
    </row>
    <row r="24" spans="1:21" s="62" customFormat="1" ht="110.25" customHeight="1">
      <c r="A24" s="153" t="s">
        <v>66</v>
      </c>
      <c r="B24" s="154"/>
      <c r="C24" s="71" t="s">
        <v>18</v>
      </c>
      <c r="D24" s="71" t="s">
        <v>18</v>
      </c>
      <c r="E24" s="72" t="s">
        <v>18</v>
      </c>
      <c r="F24" s="71" t="s">
        <v>18</v>
      </c>
      <c r="G24" s="71" t="s">
        <v>18</v>
      </c>
      <c r="H24" s="73">
        <f t="shared" ref="H24:O24" si="1">SUM(H12:H23)</f>
        <v>24687.400000000005</v>
      </c>
      <c r="I24" s="73">
        <f t="shared" si="1"/>
        <v>23954.420000000002</v>
      </c>
      <c r="J24" s="74">
        <f t="shared" si="1"/>
        <v>20515.590000000004</v>
      </c>
      <c r="K24" s="71">
        <f t="shared" si="1"/>
        <v>1005</v>
      </c>
      <c r="L24" s="73">
        <f t="shared" si="1"/>
        <v>101500992.90000001</v>
      </c>
      <c r="M24" s="73">
        <f t="shared" si="1"/>
        <v>96390996.900000006</v>
      </c>
      <c r="N24" s="75">
        <f t="shared" si="1"/>
        <v>5109996</v>
      </c>
      <c r="O24" s="76">
        <f t="shared" si="1"/>
        <v>1936639.0599999998</v>
      </c>
      <c r="P24" s="22"/>
      <c r="Q24" s="2"/>
    </row>
    <row r="25" spans="1:21" ht="77.25" customHeight="1">
      <c r="A25" s="151" t="s">
        <v>65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32"/>
      <c r="P25" s="22"/>
      <c r="Q25" s="3"/>
    </row>
    <row r="26" spans="1:21" ht="113.25" customHeight="1">
      <c r="A26" s="29">
        <v>1</v>
      </c>
      <c r="B26" s="69" t="s">
        <v>82</v>
      </c>
      <c r="C26" s="38">
        <v>1974</v>
      </c>
      <c r="D26" s="30" t="s">
        <v>22</v>
      </c>
      <c r="E26" s="27" t="s">
        <v>21</v>
      </c>
      <c r="F26" s="38">
        <v>5</v>
      </c>
      <c r="G26" s="38">
        <v>4</v>
      </c>
      <c r="H26" s="39">
        <v>3629.4</v>
      </c>
      <c r="I26" s="39">
        <v>3352.4</v>
      </c>
      <c r="J26" s="38">
        <v>1635.1</v>
      </c>
      <c r="K26" s="38">
        <v>137</v>
      </c>
      <c r="L26" s="31">
        <f t="shared" ref="L26:L32" si="2">SUM(M26:N26)</f>
        <v>150000</v>
      </c>
      <c r="M26" s="31">
        <v>150000</v>
      </c>
      <c r="N26" s="31">
        <v>0</v>
      </c>
      <c r="O26" s="67">
        <v>150000</v>
      </c>
      <c r="P26" s="22"/>
      <c r="Q26" s="3"/>
    </row>
    <row r="27" spans="1:21" ht="92.25" customHeight="1">
      <c r="A27" s="30">
        <v>2</v>
      </c>
      <c r="B27" s="40" t="s">
        <v>31</v>
      </c>
      <c r="C27" s="38">
        <v>1974</v>
      </c>
      <c r="D27" s="41"/>
      <c r="E27" s="27" t="s">
        <v>21</v>
      </c>
      <c r="F27" s="38">
        <v>2</v>
      </c>
      <c r="G27" s="38">
        <v>2</v>
      </c>
      <c r="H27" s="38">
        <v>725.7</v>
      </c>
      <c r="I27" s="38">
        <v>697.9</v>
      </c>
      <c r="J27" s="25">
        <v>91.4</v>
      </c>
      <c r="K27" s="38">
        <v>18</v>
      </c>
      <c r="L27" s="47">
        <f t="shared" si="2"/>
        <v>10652368.869999999</v>
      </c>
      <c r="M27" s="66">
        <v>10652368.869999999</v>
      </c>
      <c r="N27" s="64">
        <v>0</v>
      </c>
      <c r="O27" s="67">
        <v>14678.75</v>
      </c>
      <c r="P27" s="22"/>
      <c r="Q27" s="3"/>
    </row>
    <row r="28" spans="1:21" ht="102.75" customHeight="1">
      <c r="A28" s="29">
        <v>3</v>
      </c>
      <c r="B28" s="40" t="s">
        <v>37</v>
      </c>
      <c r="C28" s="25">
        <v>1966</v>
      </c>
      <c r="D28" s="41"/>
      <c r="E28" s="27" t="s">
        <v>20</v>
      </c>
      <c r="F28" s="38">
        <v>2</v>
      </c>
      <c r="G28" s="38">
        <v>1</v>
      </c>
      <c r="H28" s="38">
        <v>373.5</v>
      </c>
      <c r="I28" s="38">
        <v>346.3</v>
      </c>
      <c r="J28" s="38">
        <v>210.5</v>
      </c>
      <c r="K28" s="38">
        <v>20</v>
      </c>
      <c r="L28" s="46">
        <f t="shared" si="2"/>
        <v>4081625.01</v>
      </c>
      <c r="M28" s="46">
        <v>4081625.01</v>
      </c>
      <c r="N28" s="65">
        <v>0</v>
      </c>
      <c r="O28" s="67">
        <v>11882.46</v>
      </c>
      <c r="P28" s="22"/>
      <c r="Q28" s="3"/>
    </row>
    <row r="29" spans="1:21" ht="114.75" customHeight="1">
      <c r="A29" s="29">
        <v>4</v>
      </c>
      <c r="B29" s="40" t="s">
        <v>36</v>
      </c>
      <c r="C29" s="25">
        <v>1967</v>
      </c>
      <c r="D29" s="50"/>
      <c r="E29" s="27" t="s">
        <v>20</v>
      </c>
      <c r="F29" s="38">
        <v>2</v>
      </c>
      <c r="G29" s="38">
        <v>1</v>
      </c>
      <c r="H29" s="51">
        <v>372.6</v>
      </c>
      <c r="I29" s="25">
        <v>344.6</v>
      </c>
      <c r="J29" s="25">
        <v>304.60000000000002</v>
      </c>
      <c r="K29" s="25">
        <v>16</v>
      </c>
      <c r="L29" s="52">
        <f t="shared" si="2"/>
        <v>280000</v>
      </c>
      <c r="M29" s="46">
        <v>280000</v>
      </c>
      <c r="N29" s="65">
        <v>0</v>
      </c>
      <c r="O29" s="67">
        <v>280000</v>
      </c>
      <c r="P29" s="22"/>
      <c r="Q29" s="2"/>
    </row>
    <row r="30" spans="1:21" ht="114.75" customHeight="1">
      <c r="A30" s="29">
        <v>5</v>
      </c>
      <c r="B30" s="40" t="s">
        <v>38</v>
      </c>
      <c r="C30" s="38">
        <v>1965</v>
      </c>
      <c r="D30" s="41"/>
      <c r="E30" s="27" t="s">
        <v>20</v>
      </c>
      <c r="F30" s="38">
        <v>2</v>
      </c>
      <c r="G30" s="38">
        <v>1</v>
      </c>
      <c r="H30" s="38">
        <v>357.9</v>
      </c>
      <c r="I30" s="38">
        <v>333.3</v>
      </c>
      <c r="J30" s="25">
        <v>215.4</v>
      </c>
      <c r="K30" s="38">
        <v>18</v>
      </c>
      <c r="L30" s="52">
        <f t="shared" si="2"/>
        <v>4353694.59</v>
      </c>
      <c r="M30" s="46">
        <v>4353694.59</v>
      </c>
      <c r="N30" s="70">
        <v>0</v>
      </c>
      <c r="O30" s="67">
        <v>13062.39</v>
      </c>
      <c r="P30" s="22"/>
      <c r="Q30" s="2"/>
    </row>
    <row r="31" spans="1:21" ht="114.75" customHeight="1">
      <c r="A31" s="29">
        <v>6</v>
      </c>
      <c r="B31" s="40" t="s">
        <v>46</v>
      </c>
      <c r="C31" s="38">
        <v>1993</v>
      </c>
      <c r="D31" s="41"/>
      <c r="E31" s="84" t="s">
        <v>20</v>
      </c>
      <c r="F31" s="38">
        <v>2</v>
      </c>
      <c r="G31" s="38">
        <v>3</v>
      </c>
      <c r="H31" s="38">
        <v>824.7</v>
      </c>
      <c r="I31" s="38">
        <v>726.2</v>
      </c>
      <c r="J31" s="38">
        <v>726.2</v>
      </c>
      <c r="K31" s="38">
        <v>25</v>
      </c>
      <c r="L31" s="52">
        <f t="shared" si="2"/>
        <v>10195410.76</v>
      </c>
      <c r="M31" s="46">
        <v>10195410.76</v>
      </c>
      <c r="N31" s="70">
        <v>0</v>
      </c>
      <c r="O31" s="67">
        <v>16417.87</v>
      </c>
      <c r="P31" s="22"/>
      <c r="Q31" s="2"/>
    </row>
    <row r="32" spans="1:21" ht="95.25" customHeight="1">
      <c r="A32" s="29">
        <v>7</v>
      </c>
      <c r="B32" s="40" t="s">
        <v>48</v>
      </c>
      <c r="C32" s="38">
        <v>1965</v>
      </c>
      <c r="D32" s="41"/>
      <c r="E32" s="27" t="s">
        <v>20</v>
      </c>
      <c r="F32" s="38">
        <v>2</v>
      </c>
      <c r="G32" s="38">
        <v>3</v>
      </c>
      <c r="H32" s="38">
        <v>588.29999999999995</v>
      </c>
      <c r="I32" s="38">
        <v>523.5</v>
      </c>
      <c r="J32" s="48">
        <v>398</v>
      </c>
      <c r="K32" s="38">
        <v>19</v>
      </c>
      <c r="L32" s="52">
        <f t="shared" si="2"/>
        <v>12631711.550000001</v>
      </c>
      <c r="M32" s="46">
        <v>12631711.550000001</v>
      </c>
      <c r="N32" s="70">
        <v>0</v>
      </c>
      <c r="O32" s="67">
        <v>230790.7</v>
      </c>
      <c r="P32" s="22"/>
      <c r="Q32" s="2"/>
    </row>
    <row r="33" spans="1:17" s="62" customFormat="1" ht="95.25" customHeight="1">
      <c r="A33" s="155" t="s">
        <v>66</v>
      </c>
      <c r="B33" s="156"/>
      <c r="C33" s="71" t="s">
        <v>18</v>
      </c>
      <c r="D33" s="71" t="s">
        <v>18</v>
      </c>
      <c r="E33" s="72" t="s">
        <v>18</v>
      </c>
      <c r="F33" s="71" t="s">
        <v>18</v>
      </c>
      <c r="G33" s="71" t="s">
        <v>18</v>
      </c>
      <c r="H33" s="73">
        <f t="shared" ref="H33:O33" si="3">SUM(H26:H32)</f>
        <v>6872.1</v>
      </c>
      <c r="I33" s="73">
        <f t="shared" si="3"/>
        <v>6324.2000000000007</v>
      </c>
      <c r="J33" s="73">
        <f t="shared" si="3"/>
        <v>3581.2</v>
      </c>
      <c r="K33" s="71">
        <f t="shared" si="3"/>
        <v>253</v>
      </c>
      <c r="L33" s="77">
        <f t="shared" si="3"/>
        <v>42344810.780000001</v>
      </c>
      <c r="M33" s="73">
        <f t="shared" si="3"/>
        <v>42344810.780000001</v>
      </c>
      <c r="N33" s="78">
        <f t="shared" si="3"/>
        <v>0</v>
      </c>
      <c r="O33" s="76">
        <f t="shared" si="3"/>
        <v>716832.16999999993</v>
      </c>
      <c r="P33" s="22"/>
      <c r="Q33" s="2"/>
    </row>
    <row r="34" spans="1:17" ht="86.25" customHeight="1">
      <c r="A34" s="151" t="s">
        <v>64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22"/>
      <c r="Q34" s="2"/>
    </row>
    <row r="35" spans="1:17" ht="103.5" customHeight="1">
      <c r="A35" s="29">
        <v>1</v>
      </c>
      <c r="B35" s="69" t="s">
        <v>47</v>
      </c>
      <c r="C35" s="38">
        <v>1974</v>
      </c>
      <c r="D35" s="30" t="s">
        <v>22</v>
      </c>
      <c r="E35" s="84" t="s">
        <v>21</v>
      </c>
      <c r="F35" s="38">
        <v>5</v>
      </c>
      <c r="G35" s="38">
        <v>4</v>
      </c>
      <c r="H35" s="39">
        <v>3629.4</v>
      </c>
      <c r="I35" s="39">
        <v>3352.4</v>
      </c>
      <c r="J35" s="38">
        <v>1635.1</v>
      </c>
      <c r="K35" s="38">
        <v>137</v>
      </c>
      <c r="L35" s="31">
        <f t="shared" ref="L35:L44" si="4">SUM(M35:N35)</f>
        <v>24237156.5</v>
      </c>
      <c r="M35" s="31">
        <v>24237156.5</v>
      </c>
      <c r="N35" s="79">
        <v>0</v>
      </c>
      <c r="O35" s="68">
        <v>7228.93</v>
      </c>
      <c r="P35" s="22"/>
      <c r="Q35" s="3"/>
    </row>
    <row r="36" spans="1:17" s="85" customFormat="1" ht="103.5" customHeight="1">
      <c r="A36" s="29">
        <v>2</v>
      </c>
      <c r="B36" s="28" t="s">
        <v>83</v>
      </c>
      <c r="C36" s="33">
        <v>1975</v>
      </c>
      <c r="D36" s="30"/>
      <c r="E36" s="29" t="s">
        <v>21</v>
      </c>
      <c r="F36" s="33">
        <v>5</v>
      </c>
      <c r="G36" s="33">
        <v>6</v>
      </c>
      <c r="H36" s="29">
        <v>4477.5</v>
      </c>
      <c r="I36" s="34">
        <v>4483</v>
      </c>
      <c r="J36" s="33">
        <v>3971.8</v>
      </c>
      <c r="K36" s="33">
        <v>236</v>
      </c>
      <c r="L36" s="31">
        <v>32407293.190000001</v>
      </c>
      <c r="M36" s="31">
        <v>32407293.190000001</v>
      </c>
      <c r="N36" s="31">
        <v>0</v>
      </c>
      <c r="O36" s="68">
        <v>7228.93</v>
      </c>
      <c r="P36" s="22"/>
      <c r="Q36" s="3"/>
    </row>
    <row r="37" spans="1:17" ht="105" customHeight="1">
      <c r="A37" s="29">
        <v>3</v>
      </c>
      <c r="B37" s="53" t="s">
        <v>43</v>
      </c>
      <c r="C37" s="25">
        <v>1967</v>
      </c>
      <c r="D37" s="35"/>
      <c r="E37" s="27" t="s">
        <v>20</v>
      </c>
      <c r="F37" s="25">
        <v>2</v>
      </c>
      <c r="G37" s="25">
        <v>3</v>
      </c>
      <c r="H37" s="36">
        <v>598.9</v>
      </c>
      <c r="I37" s="35">
        <v>534.70000000000005</v>
      </c>
      <c r="J37" s="34">
        <v>481.4</v>
      </c>
      <c r="K37" s="35">
        <v>26</v>
      </c>
      <c r="L37" s="52">
        <f t="shared" si="4"/>
        <v>680000</v>
      </c>
      <c r="M37" s="89">
        <v>680000</v>
      </c>
      <c r="N37" s="31">
        <v>0</v>
      </c>
      <c r="O37" s="68">
        <v>680000</v>
      </c>
      <c r="P37" s="22"/>
      <c r="Q37" s="2"/>
    </row>
    <row r="38" spans="1:17" ht="107.25" customHeight="1">
      <c r="A38" s="29">
        <v>4</v>
      </c>
      <c r="B38" s="53" t="s">
        <v>45</v>
      </c>
      <c r="C38" s="25">
        <v>1967</v>
      </c>
      <c r="D38" s="50"/>
      <c r="E38" s="27" t="s">
        <v>20</v>
      </c>
      <c r="F38" s="25">
        <v>2</v>
      </c>
      <c r="G38" s="25">
        <v>3</v>
      </c>
      <c r="H38" s="51">
        <v>589.6</v>
      </c>
      <c r="I38" s="49">
        <v>522.6</v>
      </c>
      <c r="J38" s="25">
        <v>437.9</v>
      </c>
      <c r="K38" s="25">
        <v>27</v>
      </c>
      <c r="L38" s="52">
        <f t="shared" si="4"/>
        <v>610000</v>
      </c>
      <c r="M38" s="46">
        <v>610000</v>
      </c>
      <c r="N38" s="31">
        <v>0</v>
      </c>
      <c r="O38" s="68">
        <v>610000</v>
      </c>
      <c r="P38" s="22"/>
      <c r="Q38" s="2"/>
    </row>
    <row r="39" spans="1:17" ht="107.25" customHeight="1">
      <c r="A39" s="29">
        <v>5</v>
      </c>
      <c r="B39" s="53" t="s">
        <v>44</v>
      </c>
      <c r="C39" s="25">
        <v>1969</v>
      </c>
      <c r="D39" s="50"/>
      <c r="E39" s="27" t="s">
        <v>20</v>
      </c>
      <c r="F39" s="25">
        <v>2</v>
      </c>
      <c r="G39" s="25">
        <v>3</v>
      </c>
      <c r="H39" s="51">
        <v>574.79999999999995</v>
      </c>
      <c r="I39" s="49">
        <v>511.6</v>
      </c>
      <c r="J39" s="25">
        <v>450.4</v>
      </c>
      <c r="K39" s="25">
        <v>24</v>
      </c>
      <c r="L39" s="52">
        <f t="shared" si="4"/>
        <v>610000</v>
      </c>
      <c r="M39" s="46">
        <v>610000</v>
      </c>
      <c r="N39" s="31">
        <v>0</v>
      </c>
      <c r="O39" s="68">
        <v>610000</v>
      </c>
      <c r="P39" s="22"/>
      <c r="Q39" s="2"/>
    </row>
    <row r="40" spans="1:17" ht="111.75" customHeight="1">
      <c r="A40" s="25">
        <v>6</v>
      </c>
      <c r="B40" s="43" t="s">
        <v>40</v>
      </c>
      <c r="C40" s="25">
        <v>1980</v>
      </c>
      <c r="D40" s="44"/>
      <c r="E40" s="27" t="s">
        <v>21</v>
      </c>
      <c r="F40" s="38">
        <v>4</v>
      </c>
      <c r="G40" s="38">
        <v>1</v>
      </c>
      <c r="H40" s="25">
        <v>562.4</v>
      </c>
      <c r="I40" s="45">
        <v>529.12</v>
      </c>
      <c r="J40" s="25">
        <v>298.69</v>
      </c>
      <c r="K40" s="25">
        <v>29</v>
      </c>
      <c r="L40" s="54">
        <f t="shared" si="4"/>
        <v>4426777.53</v>
      </c>
      <c r="M40" s="46">
        <v>4426777.53</v>
      </c>
      <c r="N40" s="31">
        <v>0</v>
      </c>
      <c r="O40" s="68">
        <v>11206.16</v>
      </c>
      <c r="P40" s="22"/>
      <c r="Q40" s="3"/>
    </row>
    <row r="41" spans="1:17" ht="107.25" customHeight="1">
      <c r="A41" s="50">
        <v>7</v>
      </c>
      <c r="B41" s="40" t="s">
        <v>41</v>
      </c>
      <c r="C41" s="25">
        <v>1967</v>
      </c>
      <c r="D41" s="50"/>
      <c r="E41" s="27" t="s">
        <v>20</v>
      </c>
      <c r="F41" s="38">
        <v>2</v>
      </c>
      <c r="G41" s="38">
        <v>1</v>
      </c>
      <c r="H41" s="51">
        <v>372.6</v>
      </c>
      <c r="I41" s="25">
        <v>344.6</v>
      </c>
      <c r="J41" s="25">
        <v>304.60000000000002</v>
      </c>
      <c r="K41" s="25">
        <v>16</v>
      </c>
      <c r="L41" s="54">
        <f t="shared" si="4"/>
        <v>2036596.35</v>
      </c>
      <c r="M41" s="46">
        <v>2036596.35</v>
      </c>
      <c r="N41" s="31">
        <v>0</v>
      </c>
      <c r="O41" s="68">
        <v>5910.03</v>
      </c>
      <c r="P41" s="22"/>
      <c r="Q41" s="3"/>
    </row>
    <row r="42" spans="1:17" ht="99" customHeight="1">
      <c r="A42" s="50">
        <v>8</v>
      </c>
      <c r="B42" s="37" t="s">
        <v>42</v>
      </c>
      <c r="C42" s="25">
        <v>1970</v>
      </c>
      <c r="D42" s="50"/>
      <c r="E42" s="27" t="s">
        <v>20</v>
      </c>
      <c r="F42" s="38">
        <v>2</v>
      </c>
      <c r="G42" s="38">
        <v>3</v>
      </c>
      <c r="H42" s="51">
        <v>594.9</v>
      </c>
      <c r="I42" s="25">
        <v>530.29999999999995</v>
      </c>
      <c r="J42" s="25">
        <v>382.2</v>
      </c>
      <c r="K42" s="25">
        <v>21</v>
      </c>
      <c r="L42" s="54">
        <f t="shared" si="4"/>
        <v>460000</v>
      </c>
      <c r="M42" s="46">
        <v>460000</v>
      </c>
      <c r="N42" s="31">
        <v>0</v>
      </c>
      <c r="O42" s="68">
        <v>460000</v>
      </c>
      <c r="P42" s="22"/>
      <c r="Q42" s="3"/>
    </row>
    <row r="43" spans="1:17" ht="111.75" customHeight="1">
      <c r="A43" s="50">
        <v>9</v>
      </c>
      <c r="B43" s="37" t="s">
        <v>53</v>
      </c>
      <c r="C43" s="25">
        <v>1970</v>
      </c>
      <c r="D43" s="50"/>
      <c r="E43" s="27" t="s">
        <v>20</v>
      </c>
      <c r="F43" s="38">
        <v>2</v>
      </c>
      <c r="G43" s="38">
        <v>3</v>
      </c>
      <c r="H43" s="51">
        <v>599.79999999999995</v>
      </c>
      <c r="I43" s="25">
        <v>535.79999999999995</v>
      </c>
      <c r="J43" s="25">
        <v>460.9</v>
      </c>
      <c r="K43" s="25">
        <v>21</v>
      </c>
      <c r="L43" s="54">
        <f t="shared" si="4"/>
        <v>460000</v>
      </c>
      <c r="M43" s="46">
        <v>460000</v>
      </c>
      <c r="N43" s="31">
        <v>0</v>
      </c>
      <c r="O43" s="68">
        <v>460000</v>
      </c>
      <c r="P43" s="22"/>
      <c r="Q43" s="3"/>
    </row>
    <row r="44" spans="1:17" ht="78.75" customHeight="1">
      <c r="A44" s="50">
        <v>10</v>
      </c>
      <c r="B44" s="53" t="s">
        <v>54</v>
      </c>
      <c r="C44" s="25">
        <v>1970</v>
      </c>
      <c r="D44" s="50"/>
      <c r="E44" s="23" t="s">
        <v>20</v>
      </c>
      <c r="F44" s="25">
        <v>2</v>
      </c>
      <c r="G44" s="25">
        <v>3</v>
      </c>
      <c r="H44" s="51">
        <v>612.70000000000005</v>
      </c>
      <c r="I44" s="25">
        <v>543.70000000000005</v>
      </c>
      <c r="J44" s="49">
        <v>443</v>
      </c>
      <c r="K44" s="25">
        <v>19</v>
      </c>
      <c r="L44" s="52">
        <f t="shared" si="4"/>
        <v>460000</v>
      </c>
      <c r="M44" s="46">
        <v>460000</v>
      </c>
      <c r="N44" s="31">
        <v>0</v>
      </c>
      <c r="O44" s="68">
        <v>460000</v>
      </c>
      <c r="P44" s="22"/>
      <c r="Q44" s="2"/>
    </row>
    <row r="45" spans="1:17" ht="3" hidden="1" customHeight="1">
      <c r="A45" s="22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6"/>
      <c r="N45" s="57"/>
      <c r="O45" s="58">
        <v>45291</v>
      </c>
      <c r="P45" s="22"/>
      <c r="Q45" s="2"/>
    </row>
    <row r="46" spans="1:17" s="62" customFormat="1" ht="3" hidden="1" customHeight="1">
      <c r="A46" s="22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6"/>
      <c r="N46" s="57"/>
      <c r="O46" s="80"/>
      <c r="P46" s="22"/>
      <c r="Q46" s="2"/>
    </row>
    <row r="47" spans="1:17" s="62" customFormat="1" ht="95.25" customHeight="1">
      <c r="A47" s="155" t="s">
        <v>66</v>
      </c>
      <c r="B47" s="156"/>
      <c r="C47" s="71" t="s">
        <v>18</v>
      </c>
      <c r="D47" s="71" t="s">
        <v>18</v>
      </c>
      <c r="E47" s="72" t="s">
        <v>18</v>
      </c>
      <c r="F47" s="71" t="s">
        <v>18</v>
      </c>
      <c r="G47" s="71" t="s">
        <v>18</v>
      </c>
      <c r="H47" s="81">
        <f t="shared" ref="H47:N47" si="5">SUM(H35:H44)</f>
        <v>12612.599999999999</v>
      </c>
      <c r="I47" s="81">
        <f t="shared" si="5"/>
        <v>11887.820000000002</v>
      </c>
      <c r="J47" s="81">
        <f t="shared" si="5"/>
        <v>8865.989999999998</v>
      </c>
      <c r="K47" s="81">
        <f t="shared" si="5"/>
        <v>556</v>
      </c>
      <c r="L47" s="81">
        <f t="shared" si="5"/>
        <v>66387823.57</v>
      </c>
      <c r="M47" s="82">
        <f t="shared" si="5"/>
        <v>66387823.57</v>
      </c>
      <c r="N47" s="81">
        <f t="shared" si="5"/>
        <v>0</v>
      </c>
      <c r="O47" s="76">
        <f>SUM(O35:O44)</f>
        <v>3311574.05</v>
      </c>
      <c r="P47" s="22"/>
      <c r="Q47" s="2"/>
    </row>
    <row r="48" spans="1:17" ht="162.75" customHeight="1">
      <c r="A48" s="139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2"/>
    </row>
    <row r="49" spans="1:17" ht="27.75" hidden="1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59"/>
      <c r="O49" s="60"/>
      <c r="P49" s="22"/>
      <c r="Q49" s="2"/>
    </row>
    <row r="50" spans="1:17" ht="255" customHeight="1">
      <c r="A50" s="157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22"/>
      <c r="Q50" s="2"/>
    </row>
    <row r="51" spans="1:17" ht="91.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19"/>
      <c r="P51" s="2"/>
      <c r="Q51" s="2"/>
    </row>
    <row r="52" spans="1:17" ht="97.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20"/>
      <c r="P52" s="2"/>
      <c r="Q52" s="2"/>
    </row>
    <row r="53" spans="1:17" ht="23.25" customHeight="1">
      <c r="O53" s="7"/>
      <c r="P53" s="2"/>
      <c r="Q53" s="2"/>
    </row>
    <row r="54" spans="1:17" ht="66" customHeight="1">
      <c r="O54" s="7"/>
      <c r="P54" s="2"/>
      <c r="Q54" s="2"/>
    </row>
  </sheetData>
  <mergeCells count="30">
    <mergeCell ref="A50:O50"/>
    <mergeCell ref="K1:O1"/>
    <mergeCell ref="K2:O2"/>
    <mergeCell ref="A3:O3"/>
    <mergeCell ref="A5:A8"/>
    <mergeCell ref="B5:B8"/>
    <mergeCell ref="C5:D5"/>
    <mergeCell ref="E5:E8"/>
    <mergeCell ref="F5:F8"/>
    <mergeCell ref="G5:G8"/>
    <mergeCell ref="H5:H7"/>
    <mergeCell ref="I5:J5"/>
    <mergeCell ref="K5:K7"/>
    <mergeCell ref="A25:N25"/>
    <mergeCell ref="C6:C8"/>
    <mergeCell ref="A4:O4"/>
    <mergeCell ref="L5:N5"/>
    <mergeCell ref="L6:L7"/>
    <mergeCell ref="M6:N6"/>
    <mergeCell ref="A48:P48"/>
    <mergeCell ref="D6:D8"/>
    <mergeCell ref="I6:I7"/>
    <mergeCell ref="J6:J7"/>
    <mergeCell ref="A10:B10"/>
    <mergeCell ref="A11:O11"/>
    <mergeCell ref="O5:O8"/>
    <mergeCell ref="A34:O34"/>
    <mergeCell ref="A24:B24"/>
    <mergeCell ref="A33:B33"/>
    <mergeCell ref="A47:B47"/>
  </mergeCells>
  <pageMargins left="0" right="0" top="0" bottom="0" header="0" footer="0"/>
  <pageSetup paperSize="9" scale="10" orientation="landscape" r:id="rId1"/>
  <rowBreaks count="1" manualBreakCount="1">
    <brk id="4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48"/>
  <sheetViews>
    <sheetView view="pageBreakPreview" topLeftCell="A13" zoomScale="24" zoomScaleNormal="30" zoomScaleSheetLayoutView="24" zoomScalePageLayoutView="10" workbookViewId="0">
      <selection activeCell="F32" sqref="F32"/>
    </sheetView>
  </sheetViews>
  <sheetFormatPr defaultRowHeight="15"/>
  <cols>
    <col min="1" max="1" width="20.140625" customWidth="1"/>
    <col min="2" max="2" width="174.42578125" customWidth="1"/>
    <col min="3" max="3" width="60.85546875" customWidth="1"/>
    <col min="4" max="4" width="68.42578125" customWidth="1"/>
    <col min="5" max="5" width="61.5703125" customWidth="1"/>
    <col min="6" max="6" width="60.28515625" customWidth="1"/>
    <col min="7" max="7" width="60.7109375" customWidth="1"/>
    <col min="8" max="8" width="59.5703125" customWidth="1"/>
    <col min="9" max="9" width="57.5703125" customWidth="1"/>
    <col min="10" max="10" width="13.42578125" customWidth="1"/>
    <col min="11" max="11" width="40" customWidth="1"/>
    <col min="12" max="12" width="29.42578125" customWidth="1"/>
    <col min="13" max="13" width="52.140625" customWidth="1"/>
    <col min="14" max="14" width="31.7109375" customWidth="1"/>
    <col min="15" max="15" width="25.42578125" customWidth="1"/>
    <col min="16" max="16" width="34.7109375" customWidth="1"/>
    <col min="17" max="17" width="52.140625" customWidth="1"/>
    <col min="18" max="18" width="16.140625" customWidth="1"/>
    <col min="19" max="19" width="53.7109375" customWidth="1"/>
  </cols>
  <sheetData>
    <row r="1" spans="1:19" ht="333.75" customHeight="1">
      <c r="A1" s="9"/>
      <c r="B1" s="9"/>
      <c r="C1" s="9"/>
      <c r="D1" s="9"/>
      <c r="E1" s="9"/>
      <c r="F1" s="9"/>
      <c r="G1" s="9"/>
      <c r="H1" s="9"/>
      <c r="I1" s="170" t="s">
        <v>86</v>
      </c>
      <c r="J1" s="170"/>
      <c r="K1" s="170"/>
      <c r="L1" s="170"/>
      <c r="M1" s="170"/>
      <c r="N1" s="170"/>
      <c r="O1" s="170"/>
      <c r="P1" s="170"/>
      <c r="Q1" s="170"/>
      <c r="R1" s="170"/>
      <c r="S1" s="170"/>
    </row>
    <row r="2" spans="1:19" ht="45.75" customHeight="1">
      <c r="A2" s="176" t="s">
        <v>87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</row>
    <row r="3" spans="1:19" ht="37.5" customHeight="1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</row>
    <row r="4" spans="1:19" ht="26.25" hidden="1" customHeight="1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</row>
    <row r="5" spans="1:19" ht="78.75" hidden="1" customHeight="1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</row>
    <row r="6" spans="1:19" ht="52.5" hidden="1" customHeight="1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</row>
    <row r="7" spans="1:19" ht="132.75" customHeight="1">
      <c r="A7" s="177"/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</row>
    <row r="8" spans="1:19" ht="42.75" customHeight="1">
      <c r="A8" s="189" t="s">
        <v>25</v>
      </c>
      <c r="B8" s="189" t="s">
        <v>67</v>
      </c>
      <c r="C8" s="192" t="s">
        <v>68</v>
      </c>
      <c r="D8" s="178" t="s">
        <v>26</v>
      </c>
      <c r="E8" s="179"/>
      <c r="F8" s="179"/>
      <c r="G8" s="179"/>
      <c r="H8" s="179"/>
      <c r="I8" s="180"/>
      <c r="J8" s="184" t="s">
        <v>73</v>
      </c>
      <c r="K8" s="180"/>
      <c r="L8" s="184" t="s">
        <v>29</v>
      </c>
      <c r="M8" s="180"/>
      <c r="N8" s="184" t="s">
        <v>74</v>
      </c>
      <c r="O8" s="180"/>
      <c r="P8" s="184" t="s">
        <v>75</v>
      </c>
      <c r="Q8" s="180"/>
      <c r="R8" s="184" t="s">
        <v>30</v>
      </c>
      <c r="S8" s="180"/>
    </row>
    <row r="9" spans="1:19" ht="46.5" customHeight="1">
      <c r="A9" s="190"/>
      <c r="B9" s="190"/>
      <c r="C9" s="193"/>
      <c r="D9" s="181"/>
      <c r="E9" s="182"/>
      <c r="F9" s="182"/>
      <c r="G9" s="182"/>
      <c r="H9" s="182"/>
      <c r="I9" s="183"/>
      <c r="J9" s="185"/>
      <c r="K9" s="186"/>
      <c r="L9" s="185"/>
      <c r="M9" s="186"/>
      <c r="N9" s="185"/>
      <c r="O9" s="186"/>
      <c r="P9" s="185"/>
      <c r="Q9" s="186"/>
      <c r="R9" s="185"/>
      <c r="S9" s="186"/>
    </row>
    <row r="10" spans="1:19" ht="409.6" customHeight="1">
      <c r="A10" s="190"/>
      <c r="B10" s="190"/>
      <c r="C10" s="194"/>
      <c r="D10" s="90" t="s">
        <v>27</v>
      </c>
      <c r="E10" s="90" t="s">
        <v>69</v>
      </c>
      <c r="F10" s="90" t="s">
        <v>70</v>
      </c>
      <c r="G10" s="90" t="s">
        <v>71</v>
      </c>
      <c r="H10" s="90" t="s">
        <v>72</v>
      </c>
      <c r="I10" s="90" t="s">
        <v>28</v>
      </c>
      <c r="J10" s="181"/>
      <c r="K10" s="183"/>
      <c r="L10" s="181"/>
      <c r="M10" s="183"/>
      <c r="N10" s="181"/>
      <c r="O10" s="183"/>
      <c r="P10" s="181"/>
      <c r="Q10" s="183"/>
      <c r="R10" s="181"/>
      <c r="S10" s="183"/>
    </row>
    <row r="11" spans="1:19" ht="62.25" customHeight="1">
      <c r="A11" s="191"/>
      <c r="B11" s="191"/>
      <c r="C11" s="91" t="s">
        <v>16</v>
      </c>
      <c r="D11" s="91" t="s">
        <v>16</v>
      </c>
      <c r="E11" s="91" t="s">
        <v>16</v>
      </c>
      <c r="F11" s="91" t="s">
        <v>16</v>
      </c>
      <c r="G11" s="91" t="s">
        <v>16</v>
      </c>
      <c r="H11" s="91" t="s">
        <v>16</v>
      </c>
      <c r="I11" s="91" t="s">
        <v>16</v>
      </c>
      <c r="J11" s="92" t="s">
        <v>1</v>
      </c>
      <c r="K11" s="92" t="s">
        <v>16</v>
      </c>
      <c r="L11" s="93" t="s">
        <v>3</v>
      </c>
      <c r="M11" s="93" t="s">
        <v>16</v>
      </c>
      <c r="N11" s="92" t="s">
        <v>3</v>
      </c>
      <c r="O11" s="92" t="s">
        <v>16</v>
      </c>
      <c r="P11" s="92" t="s">
        <v>3</v>
      </c>
      <c r="Q11" s="92" t="s">
        <v>16</v>
      </c>
      <c r="R11" s="92" t="s">
        <v>3</v>
      </c>
      <c r="S11" s="92" t="s">
        <v>16</v>
      </c>
    </row>
    <row r="12" spans="1:19" ht="50.25">
      <c r="A12" s="91">
        <v>1</v>
      </c>
      <c r="B12" s="91">
        <v>2</v>
      </c>
      <c r="C12" s="91">
        <v>3</v>
      </c>
      <c r="D12" s="91">
        <v>4</v>
      </c>
      <c r="E12" s="91">
        <v>5</v>
      </c>
      <c r="F12" s="91">
        <v>6</v>
      </c>
      <c r="G12" s="91">
        <v>7</v>
      </c>
      <c r="H12" s="91">
        <v>8</v>
      </c>
      <c r="I12" s="91">
        <v>9</v>
      </c>
      <c r="J12" s="91">
        <v>10</v>
      </c>
      <c r="K12" s="91">
        <v>11</v>
      </c>
      <c r="L12" s="91">
        <v>12</v>
      </c>
      <c r="M12" s="91">
        <v>13</v>
      </c>
      <c r="N12" s="91">
        <v>14</v>
      </c>
      <c r="O12" s="91">
        <v>15</v>
      </c>
      <c r="P12" s="91">
        <v>16</v>
      </c>
      <c r="Q12" s="91">
        <v>17</v>
      </c>
      <c r="R12" s="91">
        <v>18</v>
      </c>
      <c r="S12" s="91">
        <v>19</v>
      </c>
    </row>
    <row r="13" spans="1:19" ht="72" customHeight="1">
      <c r="A13" s="171" t="s">
        <v>62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5"/>
    </row>
    <row r="14" spans="1:19" ht="73.5" customHeight="1">
      <c r="A14" s="94">
        <v>1</v>
      </c>
      <c r="B14" s="95" t="s">
        <v>51</v>
      </c>
      <c r="C14" s="96">
        <f>SUM(M14)</f>
        <v>15117071.5</v>
      </c>
      <c r="D14" s="97"/>
      <c r="E14" s="97"/>
      <c r="F14" s="97"/>
      <c r="G14" s="97"/>
      <c r="H14" s="97"/>
      <c r="I14" s="97"/>
      <c r="J14" s="97"/>
      <c r="K14" s="97"/>
      <c r="L14" s="98">
        <v>1775</v>
      </c>
      <c r="M14" s="96">
        <v>15117071.5</v>
      </c>
      <c r="N14" s="97"/>
      <c r="O14" s="97"/>
      <c r="P14" s="97"/>
      <c r="Q14" s="97"/>
      <c r="R14" s="97"/>
      <c r="S14" s="97"/>
    </row>
    <row r="15" spans="1:19" ht="69" customHeight="1">
      <c r="A15" s="94">
        <v>2</v>
      </c>
      <c r="B15" s="95" t="s">
        <v>78</v>
      </c>
      <c r="C15" s="96">
        <f>SUM(M15)</f>
        <v>36155386.200000003</v>
      </c>
      <c r="D15" s="99"/>
      <c r="E15" s="97"/>
      <c r="F15" s="97"/>
      <c r="G15" s="97"/>
      <c r="H15" s="97"/>
      <c r="I15" s="97"/>
      <c r="J15" s="97"/>
      <c r="K15" s="97"/>
      <c r="L15" s="100">
        <v>2220</v>
      </c>
      <c r="M15" s="96">
        <v>36155386.200000003</v>
      </c>
      <c r="N15" s="97"/>
      <c r="O15" s="97"/>
      <c r="P15" s="97"/>
      <c r="Q15" s="97"/>
      <c r="R15" s="97"/>
      <c r="S15" s="97"/>
    </row>
    <row r="16" spans="1:19" ht="69.75" customHeight="1">
      <c r="A16" s="94">
        <v>3</v>
      </c>
      <c r="B16" s="95" t="s">
        <v>79</v>
      </c>
      <c r="C16" s="96">
        <f>SUM(M16+Q16)</f>
        <v>23765004.5</v>
      </c>
      <c r="D16" s="99"/>
      <c r="E16" s="99"/>
      <c r="F16" s="97"/>
      <c r="G16" s="97"/>
      <c r="H16" s="97"/>
      <c r="I16" s="99"/>
      <c r="J16" s="97"/>
      <c r="K16" s="97"/>
      <c r="L16" s="101">
        <v>1450</v>
      </c>
      <c r="M16" s="96">
        <v>23615004.5</v>
      </c>
      <c r="N16" s="97"/>
      <c r="O16" s="97"/>
      <c r="P16" s="98">
        <v>3109.4</v>
      </c>
      <c r="Q16" s="96">
        <v>150000</v>
      </c>
      <c r="R16" s="97"/>
      <c r="S16" s="99"/>
    </row>
    <row r="17" spans="1:247" ht="59.25" customHeight="1">
      <c r="A17" s="94">
        <v>4</v>
      </c>
      <c r="B17" s="95" t="s">
        <v>33</v>
      </c>
      <c r="C17" s="96">
        <f>SUM(M17)</f>
        <v>14773821.800000001</v>
      </c>
      <c r="D17" s="99"/>
      <c r="E17" s="99"/>
      <c r="F17" s="97"/>
      <c r="G17" s="97"/>
      <c r="H17" s="97"/>
      <c r="I17" s="99"/>
      <c r="J17" s="97"/>
      <c r="K17" s="97"/>
      <c r="L17" s="101">
        <v>1730</v>
      </c>
      <c r="M17" s="96">
        <v>14773821.800000001</v>
      </c>
      <c r="N17" s="97"/>
      <c r="O17" s="97"/>
      <c r="P17" s="102"/>
      <c r="Q17" s="99"/>
      <c r="R17" s="102"/>
      <c r="S17" s="99"/>
    </row>
    <row r="18" spans="1:247" s="83" customFormat="1" ht="59.25" customHeight="1">
      <c r="A18" s="94">
        <v>5</v>
      </c>
      <c r="B18" s="103" t="s">
        <v>81</v>
      </c>
      <c r="C18" s="96">
        <v>5109996</v>
      </c>
      <c r="D18" s="99"/>
      <c r="E18" s="99"/>
      <c r="F18" s="97"/>
      <c r="G18" s="97"/>
      <c r="H18" s="97"/>
      <c r="I18" s="99"/>
      <c r="J18" s="97"/>
      <c r="K18" s="97"/>
      <c r="L18" s="101">
        <v>600</v>
      </c>
      <c r="M18" s="96">
        <v>5109996</v>
      </c>
      <c r="N18" s="97"/>
      <c r="O18" s="97"/>
      <c r="P18" s="102"/>
      <c r="Q18" s="99"/>
      <c r="R18" s="102"/>
      <c r="S18" s="99"/>
    </row>
    <row r="19" spans="1:247" ht="61.5" customHeight="1">
      <c r="A19" s="102">
        <v>6</v>
      </c>
      <c r="B19" s="103" t="s">
        <v>34</v>
      </c>
      <c r="C19" s="99">
        <f>SUM(Q19+S19)</f>
        <v>250000</v>
      </c>
      <c r="D19" s="99"/>
      <c r="E19" s="97"/>
      <c r="F19" s="97"/>
      <c r="G19" s="97"/>
      <c r="H19" s="97"/>
      <c r="I19" s="99"/>
      <c r="J19" s="97"/>
      <c r="K19" s="97"/>
      <c r="L19" s="102"/>
      <c r="M19" s="99"/>
      <c r="N19" s="97"/>
      <c r="O19" s="97"/>
      <c r="P19" s="104">
        <v>526.5</v>
      </c>
      <c r="Q19" s="99">
        <v>150000</v>
      </c>
      <c r="R19" s="97"/>
      <c r="S19" s="99">
        <v>100000</v>
      </c>
    </row>
    <row r="20" spans="1:247" ht="61.5" customHeight="1">
      <c r="A20" s="102">
        <v>7</v>
      </c>
      <c r="B20" s="103" t="s">
        <v>32</v>
      </c>
      <c r="C20" s="99">
        <f>SUM(D20:S20)</f>
        <v>240000</v>
      </c>
      <c r="D20" s="99">
        <v>70000</v>
      </c>
      <c r="E20" s="99">
        <v>70000</v>
      </c>
      <c r="F20" s="97"/>
      <c r="G20" s="97"/>
      <c r="H20" s="97"/>
      <c r="I20" s="99"/>
      <c r="J20" s="97"/>
      <c r="K20" s="97"/>
      <c r="L20" s="102"/>
      <c r="M20" s="99"/>
      <c r="N20" s="97"/>
      <c r="O20" s="97"/>
      <c r="P20" s="104"/>
      <c r="Q20" s="99"/>
      <c r="R20" s="97"/>
      <c r="S20" s="99">
        <v>100000</v>
      </c>
    </row>
    <row r="21" spans="1:247" ht="61.5" customHeight="1">
      <c r="A21" s="102">
        <v>8</v>
      </c>
      <c r="B21" s="103" t="s">
        <v>35</v>
      </c>
      <c r="C21" s="99">
        <f>SUM(D21:S21)</f>
        <v>380000</v>
      </c>
      <c r="D21" s="99">
        <v>70000</v>
      </c>
      <c r="E21" s="99">
        <v>70000</v>
      </c>
      <c r="F21" s="97"/>
      <c r="G21" s="99">
        <v>70000</v>
      </c>
      <c r="H21" s="97"/>
      <c r="I21" s="99">
        <v>70000</v>
      </c>
      <c r="J21" s="97"/>
      <c r="K21" s="97"/>
      <c r="L21" s="102"/>
      <c r="M21" s="99"/>
      <c r="N21" s="97"/>
      <c r="O21" s="97"/>
      <c r="P21" s="104"/>
      <c r="Q21" s="99"/>
      <c r="R21" s="97"/>
      <c r="S21" s="99">
        <v>100000</v>
      </c>
    </row>
    <row r="22" spans="1:247" ht="67.5" customHeight="1">
      <c r="A22" s="102">
        <v>9</v>
      </c>
      <c r="B22" s="105" t="s">
        <v>50</v>
      </c>
      <c r="C22" s="99">
        <f>SUM(D22+I22+M22)</f>
        <v>290000</v>
      </c>
      <c r="D22" s="99">
        <v>70000</v>
      </c>
      <c r="E22" s="97"/>
      <c r="F22" s="97"/>
      <c r="G22" s="97"/>
      <c r="H22" s="97"/>
      <c r="I22" s="99">
        <v>70000</v>
      </c>
      <c r="J22" s="97"/>
      <c r="K22" s="97"/>
      <c r="L22" s="101">
        <v>370</v>
      </c>
      <c r="M22" s="96">
        <v>150000</v>
      </c>
      <c r="N22" s="97"/>
      <c r="O22" s="97"/>
      <c r="P22" s="104"/>
      <c r="Q22" s="99"/>
      <c r="R22" s="97"/>
      <c r="S22" s="106"/>
    </row>
    <row r="23" spans="1:247" ht="61.5" customHeight="1">
      <c r="A23" s="102">
        <v>10</v>
      </c>
      <c r="B23" s="107" t="s">
        <v>80</v>
      </c>
      <c r="C23" s="99">
        <f>SUM(M23)</f>
        <v>4709712.9000000004</v>
      </c>
      <c r="D23" s="99"/>
      <c r="E23" s="97"/>
      <c r="F23" s="97"/>
      <c r="G23" s="97"/>
      <c r="H23" s="97"/>
      <c r="I23" s="99"/>
      <c r="J23" s="97"/>
      <c r="K23" s="97"/>
      <c r="L23" s="101">
        <v>553</v>
      </c>
      <c r="M23" s="96">
        <v>4709712.9000000004</v>
      </c>
      <c r="N23" s="97"/>
      <c r="O23" s="97"/>
      <c r="P23" s="104"/>
      <c r="Q23" s="99"/>
      <c r="R23" s="97"/>
      <c r="S23" s="106"/>
    </row>
    <row r="24" spans="1:247" ht="69.75" customHeight="1">
      <c r="A24" s="102">
        <v>11</v>
      </c>
      <c r="B24" s="103" t="s">
        <v>49</v>
      </c>
      <c r="C24" s="99">
        <f>SUM(M24+S24)</f>
        <v>250000</v>
      </c>
      <c r="D24" s="99"/>
      <c r="E24" s="97"/>
      <c r="F24" s="97"/>
      <c r="G24" s="97"/>
      <c r="H24" s="97"/>
      <c r="I24" s="99"/>
      <c r="J24" s="97"/>
      <c r="K24" s="97"/>
      <c r="L24" s="102">
        <v>533.6</v>
      </c>
      <c r="M24" s="96">
        <v>150000</v>
      </c>
      <c r="N24" s="97"/>
      <c r="O24" s="97"/>
      <c r="P24" s="104"/>
      <c r="Q24" s="99"/>
      <c r="R24" s="97"/>
      <c r="S24" s="99">
        <v>100000</v>
      </c>
    </row>
    <row r="25" spans="1:247" ht="67.5" customHeight="1">
      <c r="A25" s="102">
        <v>12</v>
      </c>
      <c r="B25" s="103" t="s">
        <v>52</v>
      </c>
      <c r="C25" s="99">
        <f>SUM(D25+E25+I25+M25+Q25+S25)</f>
        <v>460000</v>
      </c>
      <c r="D25" s="99">
        <v>70000</v>
      </c>
      <c r="E25" s="99">
        <v>70000</v>
      </c>
      <c r="F25" s="97"/>
      <c r="G25" s="97"/>
      <c r="H25" s="97"/>
      <c r="I25" s="99">
        <v>70000</v>
      </c>
      <c r="J25" s="97"/>
      <c r="K25" s="97"/>
      <c r="L25" s="102"/>
      <c r="M25" s="99"/>
      <c r="N25" s="97"/>
      <c r="O25" s="97"/>
      <c r="P25" s="97"/>
      <c r="Q25" s="99">
        <v>150000</v>
      </c>
      <c r="R25" s="97"/>
      <c r="S25" s="99">
        <v>100000</v>
      </c>
    </row>
    <row r="26" spans="1:247" s="62" customFormat="1" ht="67.5" customHeight="1">
      <c r="A26" s="187" t="s">
        <v>66</v>
      </c>
      <c r="B26" s="188"/>
      <c r="C26" s="108">
        <f t="shared" ref="C26:I26" si="0">SUM(C14:C25)</f>
        <v>101500992.90000001</v>
      </c>
      <c r="D26" s="108">
        <f t="shared" si="0"/>
        <v>280000</v>
      </c>
      <c r="E26" s="108">
        <f t="shared" si="0"/>
        <v>210000</v>
      </c>
      <c r="F26" s="108">
        <f t="shared" si="0"/>
        <v>0</v>
      </c>
      <c r="G26" s="108">
        <f t="shared" si="0"/>
        <v>70000</v>
      </c>
      <c r="H26" s="108">
        <f t="shared" si="0"/>
        <v>0</v>
      </c>
      <c r="I26" s="108">
        <f t="shared" si="0"/>
        <v>210000</v>
      </c>
      <c r="J26" s="108"/>
      <c r="K26" s="108">
        <f>SUM(K14:K25)</f>
        <v>0</v>
      </c>
      <c r="L26" s="108"/>
      <c r="M26" s="108">
        <f>SUM(M14:M25)</f>
        <v>99780992.900000006</v>
      </c>
      <c r="N26" s="108"/>
      <c r="O26" s="108">
        <f>SUM(O14:O25)</f>
        <v>0</v>
      </c>
      <c r="P26" s="108"/>
      <c r="Q26" s="108">
        <f>SUM(Q14:Q25)</f>
        <v>450000</v>
      </c>
      <c r="R26" s="109"/>
      <c r="S26" s="108">
        <f>SUM(S14:S25)</f>
        <v>500000</v>
      </c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</row>
    <row r="27" spans="1:247" ht="69" customHeight="1">
      <c r="A27" s="171" t="s">
        <v>63</v>
      </c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3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 t="s">
        <v>23</v>
      </c>
      <c r="AP27" s="6" t="s">
        <v>23</v>
      </c>
      <c r="AQ27" s="6" t="s">
        <v>23</v>
      </c>
      <c r="AR27" s="6" t="s">
        <v>23</v>
      </c>
      <c r="AS27" s="6" t="s">
        <v>23</v>
      </c>
      <c r="AT27" s="6" t="s">
        <v>23</v>
      </c>
      <c r="AU27" s="6" t="s">
        <v>23</v>
      </c>
      <c r="AV27" s="6" t="s">
        <v>23</v>
      </c>
      <c r="AW27" s="6" t="s">
        <v>23</v>
      </c>
      <c r="AX27" s="6" t="s">
        <v>23</v>
      </c>
      <c r="AY27" s="6" t="s">
        <v>23</v>
      </c>
      <c r="AZ27" s="6" t="s">
        <v>23</v>
      </c>
      <c r="BA27" s="6" t="s">
        <v>23</v>
      </c>
      <c r="BB27" s="6" t="s">
        <v>23</v>
      </c>
      <c r="BC27" s="6" t="s">
        <v>23</v>
      </c>
      <c r="BD27" s="6" t="s">
        <v>23</v>
      </c>
      <c r="BE27" s="6" t="s">
        <v>23</v>
      </c>
      <c r="BF27" s="6" t="s">
        <v>23</v>
      </c>
      <c r="BG27" s="6" t="s">
        <v>23</v>
      </c>
      <c r="BH27" s="6" t="s">
        <v>23</v>
      </c>
      <c r="BI27" s="6" t="s">
        <v>23</v>
      </c>
      <c r="BJ27" s="6" t="s">
        <v>23</v>
      </c>
      <c r="BK27" s="6" t="s">
        <v>23</v>
      </c>
      <c r="BL27" s="6" t="s">
        <v>23</v>
      </c>
      <c r="BM27" s="6" t="s">
        <v>23</v>
      </c>
      <c r="BN27" s="6" t="s">
        <v>23</v>
      </c>
      <c r="BO27" s="6" t="s">
        <v>23</v>
      </c>
      <c r="BP27" s="6" t="s">
        <v>23</v>
      </c>
      <c r="BQ27" s="6" t="s">
        <v>23</v>
      </c>
      <c r="BR27" s="6" t="s">
        <v>23</v>
      </c>
      <c r="BS27" s="6" t="s">
        <v>23</v>
      </c>
      <c r="BT27" s="6" t="s">
        <v>23</v>
      </c>
      <c r="BU27" s="6" t="s">
        <v>23</v>
      </c>
      <c r="BV27" s="6" t="s">
        <v>23</v>
      </c>
      <c r="BW27" s="6" t="s">
        <v>23</v>
      </c>
      <c r="BX27" s="6" t="s">
        <v>23</v>
      </c>
      <c r="BY27" s="6" t="s">
        <v>23</v>
      </c>
      <c r="BZ27" s="6" t="s">
        <v>23</v>
      </c>
      <c r="CA27" s="6" t="s">
        <v>23</v>
      </c>
      <c r="CB27" s="6" t="s">
        <v>23</v>
      </c>
      <c r="CC27" s="6" t="s">
        <v>23</v>
      </c>
      <c r="CD27" s="6" t="s">
        <v>23</v>
      </c>
      <c r="CE27" s="6" t="s">
        <v>23</v>
      </c>
      <c r="CF27" s="6" t="s">
        <v>23</v>
      </c>
      <c r="CG27" s="6" t="s">
        <v>23</v>
      </c>
      <c r="CH27" s="6" t="s">
        <v>23</v>
      </c>
      <c r="CI27" s="6" t="s">
        <v>23</v>
      </c>
      <c r="CJ27" s="6" t="s">
        <v>23</v>
      </c>
      <c r="CK27" s="6" t="s">
        <v>23</v>
      </c>
      <c r="CL27" s="6" t="s">
        <v>23</v>
      </c>
      <c r="CM27" s="6" t="s">
        <v>23</v>
      </c>
      <c r="CN27" s="6" t="s">
        <v>23</v>
      </c>
      <c r="CO27" s="6" t="s">
        <v>23</v>
      </c>
      <c r="CP27" s="6" t="s">
        <v>23</v>
      </c>
      <c r="CQ27" s="6" t="s">
        <v>23</v>
      </c>
      <c r="CR27" s="6" t="s">
        <v>23</v>
      </c>
      <c r="CS27" s="6" t="s">
        <v>23</v>
      </c>
      <c r="CT27" s="6" t="s">
        <v>23</v>
      </c>
      <c r="CU27" s="6" t="s">
        <v>23</v>
      </c>
      <c r="CV27" s="6" t="s">
        <v>23</v>
      </c>
      <c r="CW27" s="6" t="s">
        <v>23</v>
      </c>
      <c r="CX27" s="6" t="s">
        <v>23</v>
      </c>
      <c r="CY27" s="6" t="s">
        <v>23</v>
      </c>
      <c r="CZ27" s="6" t="s">
        <v>23</v>
      </c>
      <c r="DA27" s="6" t="s">
        <v>23</v>
      </c>
      <c r="DB27" s="6" t="s">
        <v>23</v>
      </c>
      <c r="DC27" s="6" t="s">
        <v>23</v>
      </c>
      <c r="DD27" s="6" t="s">
        <v>23</v>
      </c>
      <c r="DE27" s="6" t="s">
        <v>23</v>
      </c>
      <c r="DF27" s="6" t="s">
        <v>23</v>
      </c>
      <c r="DG27" s="6" t="s">
        <v>23</v>
      </c>
      <c r="DH27" s="6" t="s">
        <v>23</v>
      </c>
      <c r="DI27" s="6" t="s">
        <v>23</v>
      </c>
      <c r="DJ27" s="6" t="s">
        <v>23</v>
      </c>
      <c r="DK27" s="6" t="s">
        <v>23</v>
      </c>
      <c r="DL27" s="6" t="s">
        <v>23</v>
      </c>
      <c r="DM27" s="6" t="s">
        <v>23</v>
      </c>
      <c r="DN27" s="6" t="s">
        <v>23</v>
      </c>
      <c r="DO27" s="6" t="s">
        <v>23</v>
      </c>
      <c r="DP27" s="6" t="s">
        <v>23</v>
      </c>
      <c r="DQ27" s="6" t="s">
        <v>23</v>
      </c>
      <c r="DR27" s="6" t="s">
        <v>23</v>
      </c>
      <c r="DS27" s="6" t="s">
        <v>23</v>
      </c>
      <c r="DT27" s="6" t="s">
        <v>23</v>
      </c>
      <c r="DU27" s="6" t="s">
        <v>23</v>
      </c>
      <c r="DV27" s="5" t="s">
        <v>23</v>
      </c>
      <c r="DW27" s="4" t="s">
        <v>23</v>
      </c>
      <c r="DX27" s="4" t="s">
        <v>23</v>
      </c>
      <c r="DY27" s="4" t="s">
        <v>23</v>
      </c>
      <c r="DZ27" s="4" t="s">
        <v>23</v>
      </c>
      <c r="EA27" s="4" t="s">
        <v>23</v>
      </c>
      <c r="EB27" s="4" t="s">
        <v>23</v>
      </c>
      <c r="EC27" s="4" t="s">
        <v>23</v>
      </c>
      <c r="ED27" s="4" t="s">
        <v>23</v>
      </c>
      <c r="EE27" s="4" t="s">
        <v>23</v>
      </c>
      <c r="EF27" s="4" t="s">
        <v>23</v>
      </c>
      <c r="EG27" s="4" t="s">
        <v>23</v>
      </c>
      <c r="EH27" s="4" t="s">
        <v>23</v>
      </c>
      <c r="EI27" s="4" t="s">
        <v>23</v>
      </c>
      <c r="EJ27" s="4" t="s">
        <v>23</v>
      </c>
      <c r="EK27" s="4" t="s">
        <v>23</v>
      </c>
      <c r="EL27" s="4" t="s">
        <v>23</v>
      </c>
      <c r="EM27" s="4" t="s">
        <v>23</v>
      </c>
      <c r="EN27" s="4" t="s">
        <v>23</v>
      </c>
      <c r="EO27" s="4" t="s">
        <v>23</v>
      </c>
      <c r="EP27" s="4" t="s">
        <v>23</v>
      </c>
      <c r="EQ27" s="4" t="s">
        <v>23</v>
      </c>
      <c r="ER27" s="4" t="s">
        <v>23</v>
      </c>
      <c r="ES27" s="4" t="s">
        <v>23</v>
      </c>
      <c r="ET27" s="4" t="s">
        <v>23</v>
      </c>
      <c r="EU27" s="4" t="s">
        <v>23</v>
      </c>
      <c r="EV27" s="4" t="s">
        <v>23</v>
      </c>
      <c r="EW27" s="4" t="s">
        <v>23</v>
      </c>
      <c r="EX27" s="4" t="s">
        <v>23</v>
      </c>
      <c r="EY27" s="4" t="s">
        <v>23</v>
      </c>
      <c r="EZ27" s="4" t="s">
        <v>23</v>
      </c>
      <c r="FA27" s="4" t="s">
        <v>23</v>
      </c>
      <c r="FB27" s="4" t="s">
        <v>23</v>
      </c>
      <c r="FC27" s="4" t="s">
        <v>23</v>
      </c>
      <c r="FD27" s="4" t="s">
        <v>23</v>
      </c>
      <c r="FE27" s="4" t="s">
        <v>23</v>
      </c>
      <c r="FF27" s="4" t="s">
        <v>23</v>
      </c>
      <c r="FG27" s="4" t="s">
        <v>23</v>
      </c>
      <c r="FH27" s="4" t="s">
        <v>23</v>
      </c>
      <c r="FI27" s="4" t="s">
        <v>23</v>
      </c>
      <c r="FJ27" s="4" t="s">
        <v>23</v>
      </c>
      <c r="FK27" s="4" t="s">
        <v>23</v>
      </c>
      <c r="FL27" s="4" t="s">
        <v>23</v>
      </c>
      <c r="FM27" s="4" t="s">
        <v>23</v>
      </c>
      <c r="FN27" s="4" t="s">
        <v>23</v>
      </c>
      <c r="FO27" s="4" t="s">
        <v>23</v>
      </c>
      <c r="FP27" s="4" t="s">
        <v>23</v>
      </c>
      <c r="FQ27" s="4" t="s">
        <v>23</v>
      </c>
      <c r="FR27" s="4" t="s">
        <v>23</v>
      </c>
      <c r="FS27" s="4" t="s">
        <v>23</v>
      </c>
      <c r="FT27" s="4" t="s">
        <v>23</v>
      </c>
      <c r="FU27" s="4" t="s">
        <v>23</v>
      </c>
      <c r="FV27" s="4" t="s">
        <v>23</v>
      </c>
      <c r="FW27" s="4" t="s">
        <v>23</v>
      </c>
      <c r="FX27" s="4" t="s">
        <v>23</v>
      </c>
      <c r="FY27" s="4" t="s">
        <v>23</v>
      </c>
      <c r="FZ27" s="4" t="s">
        <v>23</v>
      </c>
      <c r="GA27" s="4" t="s">
        <v>23</v>
      </c>
      <c r="GB27" s="4" t="s">
        <v>23</v>
      </c>
      <c r="GC27" s="4" t="s">
        <v>23</v>
      </c>
      <c r="GD27" s="4" t="s">
        <v>23</v>
      </c>
      <c r="GE27" s="4" t="s">
        <v>23</v>
      </c>
      <c r="GF27" s="4" t="s">
        <v>23</v>
      </c>
      <c r="GG27" s="4" t="s">
        <v>23</v>
      </c>
      <c r="GH27" s="4" t="s">
        <v>23</v>
      </c>
      <c r="GI27" s="4" t="s">
        <v>23</v>
      </c>
      <c r="GJ27" s="4" t="s">
        <v>23</v>
      </c>
      <c r="GK27" s="4" t="s">
        <v>23</v>
      </c>
      <c r="GL27" s="4" t="s">
        <v>23</v>
      </c>
      <c r="GM27" s="4" t="s">
        <v>23</v>
      </c>
      <c r="GN27" s="4" t="s">
        <v>23</v>
      </c>
      <c r="GO27" s="4" t="s">
        <v>23</v>
      </c>
      <c r="GP27" s="4" t="s">
        <v>23</v>
      </c>
      <c r="GQ27" s="4" t="s">
        <v>23</v>
      </c>
      <c r="GR27" s="4" t="s">
        <v>23</v>
      </c>
      <c r="GS27" s="4" t="s">
        <v>23</v>
      </c>
      <c r="GT27" s="4" t="s">
        <v>23</v>
      </c>
      <c r="GU27" s="4" t="s">
        <v>23</v>
      </c>
      <c r="GV27" s="4" t="s">
        <v>23</v>
      </c>
      <c r="GW27" s="4" t="s">
        <v>23</v>
      </c>
      <c r="GX27" s="4" t="s">
        <v>23</v>
      </c>
      <c r="GY27" s="4" t="s">
        <v>23</v>
      </c>
      <c r="GZ27" s="4" t="s">
        <v>23</v>
      </c>
      <c r="HA27" s="4" t="s">
        <v>23</v>
      </c>
      <c r="HB27" s="4" t="s">
        <v>23</v>
      </c>
      <c r="HC27" s="4" t="s">
        <v>23</v>
      </c>
      <c r="HD27" s="4" t="s">
        <v>23</v>
      </c>
      <c r="HE27" s="4" t="s">
        <v>23</v>
      </c>
      <c r="HF27" s="4" t="s">
        <v>23</v>
      </c>
      <c r="HG27" s="4" t="s">
        <v>23</v>
      </c>
      <c r="HH27" s="4" t="s">
        <v>23</v>
      </c>
      <c r="HI27" s="4" t="s">
        <v>23</v>
      </c>
      <c r="HJ27" s="4" t="s">
        <v>23</v>
      </c>
      <c r="HK27" s="4" t="s">
        <v>23</v>
      </c>
      <c r="HL27" s="4" t="s">
        <v>23</v>
      </c>
      <c r="HM27" s="4" t="s">
        <v>23</v>
      </c>
      <c r="HN27" s="4" t="s">
        <v>23</v>
      </c>
      <c r="HO27" s="4" t="s">
        <v>23</v>
      </c>
      <c r="HP27" s="4" t="s">
        <v>23</v>
      </c>
      <c r="HQ27" s="4" t="s">
        <v>23</v>
      </c>
      <c r="HR27" s="4" t="s">
        <v>23</v>
      </c>
      <c r="HS27" s="4" t="s">
        <v>23</v>
      </c>
      <c r="HT27" s="4" t="s">
        <v>23</v>
      </c>
      <c r="HU27" s="4" t="s">
        <v>23</v>
      </c>
      <c r="HV27" s="4" t="s">
        <v>23</v>
      </c>
      <c r="HW27" s="4" t="s">
        <v>23</v>
      </c>
      <c r="HX27" s="4" t="s">
        <v>23</v>
      </c>
      <c r="HY27" s="4" t="s">
        <v>23</v>
      </c>
      <c r="HZ27" s="4" t="s">
        <v>23</v>
      </c>
      <c r="IA27" s="4" t="s">
        <v>23</v>
      </c>
      <c r="IB27" s="4" t="s">
        <v>23</v>
      </c>
      <c r="IC27" s="4" t="s">
        <v>23</v>
      </c>
      <c r="ID27" s="4" t="s">
        <v>23</v>
      </c>
      <c r="IE27" s="4" t="s">
        <v>23</v>
      </c>
      <c r="IF27" s="4" t="s">
        <v>23</v>
      </c>
      <c r="IG27" s="4" t="s">
        <v>23</v>
      </c>
      <c r="IH27" s="4" t="s">
        <v>23</v>
      </c>
      <c r="II27" s="4" t="s">
        <v>23</v>
      </c>
      <c r="IJ27" s="4" t="s">
        <v>23</v>
      </c>
      <c r="IK27" s="4" t="s">
        <v>23</v>
      </c>
      <c r="IL27" s="4" t="s">
        <v>23</v>
      </c>
      <c r="IM27" s="4" t="s">
        <v>23</v>
      </c>
    </row>
    <row r="28" spans="1:247" ht="107.25" customHeight="1">
      <c r="A28" s="94">
        <v>1</v>
      </c>
      <c r="B28" s="107" t="s">
        <v>39</v>
      </c>
      <c r="C28" s="96">
        <f>SUM(M28+Q28+S28)</f>
        <v>150000</v>
      </c>
      <c r="D28" s="99"/>
      <c r="E28" s="97"/>
      <c r="F28" s="97"/>
      <c r="G28" s="97"/>
      <c r="H28" s="97"/>
      <c r="I28" s="97"/>
      <c r="J28" s="97"/>
      <c r="K28" s="97"/>
      <c r="L28" s="110"/>
      <c r="M28" s="96"/>
      <c r="N28" s="97"/>
      <c r="O28" s="97"/>
      <c r="P28" s="110"/>
      <c r="Q28" s="99">
        <v>150000</v>
      </c>
      <c r="R28" s="97"/>
      <c r="S28" s="99"/>
    </row>
    <row r="29" spans="1:247" ht="65.25" customHeight="1">
      <c r="A29" s="111">
        <v>2</v>
      </c>
      <c r="B29" s="103" t="s">
        <v>31</v>
      </c>
      <c r="C29" s="99">
        <f>SUM(Q29+S29)</f>
        <v>10652368.870999999</v>
      </c>
      <c r="D29" s="97"/>
      <c r="E29" s="97"/>
      <c r="F29" s="97"/>
      <c r="G29" s="97"/>
      <c r="H29" s="97"/>
      <c r="I29" s="99"/>
      <c r="J29" s="102"/>
      <c r="K29" s="102"/>
      <c r="L29" s="110"/>
      <c r="M29" s="99"/>
      <c r="N29" s="97"/>
      <c r="O29" s="97"/>
      <c r="P29" s="110"/>
      <c r="Q29" s="99">
        <v>5246034.5010000002</v>
      </c>
      <c r="R29" s="99"/>
      <c r="S29" s="99">
        <v>5406334.3700000001</v>
      </c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</row>
    <row r="30" spans="1:247" ht="70.5" customHeight="1">
      <c r="A30" s="91">
        <v>3</v>
      </c>
      <c r="B30" s="103" t="s">
        <v>37</v>
      </c>
      <c r="C30" s="99">
        <f>SUM(D30+E30+I30+Q30+S30)</f>
        <v>4081625.01</v>
      </c>
      <c r="D30" s="99">
        <v>294668.03999999998</v>
      </c>
      <c r="E30" s="99">
        <v>1227943.8</v>
      </c>
      <c r="F30" s="102"/>
      <c r="G30" s="102"/>
      <c r="H30" s="102"/>
      <c r="I30" s="99"/>
      <c r="J30" s="102"/>
      <c r="K30" s="102"/>
      <c r="L30" s="102"/>
      <c r="M30" s="102"/>
      <c r="N30" s="102"/>
      <c r="O30" s="102"/>
      <c r="P30" s="99"/>
      <c r="Q30" s="99"/>
      <c r="R30" s="99"/>
      <c r="S30" s="99">
        <v>2559013.17</v>
      </c>
    </row>
    <row r="31" spans="1:247" ht="67.5" customHeight="1">
      <c r="A31" s="91">
        <v>4</v>
      </c>
      <c r="B31" s="103" t="s">
        <v>36</v>
      </c>
      <c r="C31" s="99">
        <f>SUM(D31:S31)</f>
        <v>280000</v>
      </c>
      <c r="D31" s="99">
        <v>70000</v>
      </c>
      <c r="E31" s="99">
        <v>70000</v>
      </c>
      <c r="F31" s="97"/>
      <c r="G31" s="99">
        <v>70000</v>
      </c>
      <c r="H31" s="102"/>
      <c r="I31" s="99">
        <v>70000</v>
      </c>
      <c r="J31" s="102"/>
      <c r="K31" s="102"/>
      <c r="L31" s="102"/>
      <c r="M31" s="102"/>
      <c r="N31" s="102"/>
      <c r="O31" s="102"/>
      <c r="P31" s="99"/>
      <c r="Q31" s="99"/>
      <c r="R31" s="99"/>
      <c r="S31" s="99"/>
    </row>
    <row r="32" spans="1:247" ht="67.5" customHeight="1">
      <c r="A32" s="91">
        <v>5</v>
      </c>
      <c r="B32" s="103" t="s">
        <v>38</v>
      </c>
      <c r="C32" s="99">
        <f>SUM(D32:S32)</f>
        <v>4353694.59</v>
      </c>
      <c r="D32" s="99">
        <v>285918.07</v>
      </c>
      <c r="E32" s="99">
        <v>1191480.8400000001</v>
      </c>
      <c r="F32" s="102"/>
      <c r="G32" s="99">
        <v>121217.88</v>
      </c>
      <c r="H32" s="102"/>
      <c r="I32" s="99">
        <v>272052.78999999998</v>
      </c>
      <c r="J32" s="102"/>
      <c r="K32" s="102"/>
      <c r="L32" s="102"/>
      <c r="M32" s="102"/>
      <c r="N32" s="102"/>
      <c r="O32" s="102"/>
      <c r="P32" s="99"/>
      <c r="Q32" s="99"/>
      <c r="R32" s="99"/>
      <c r="S32" s="99">
        <v>2483025.0099999998</v>
      </c>
    </row>
    <row r="33" spans="1:125" s="13" customFormat="1" ht="68.25" customHeight="1">
      <c r="A33" s="102">
        <v>6</v>
      </c>
      <c r="B33" s="103" t="s">
        <v>46</v>
      </c>
      <c r="C33" s="112">
        <f>SUM(M33+S33)</f>
        <v>10195410.760000002</v>
      </c>
      <c r="D33" s="113"/>
      <c r="E33" s="113"/>
      <c r="F33" s="114"/>
      <c r="G33" s="114"/>
      <c r="H33" s="114"/>
      <c r="I33" s="113"/>
      <c r="J33" s="114"/>
      <c r="K33" s="114"/>
      <c r="L33" s="102">
        <v>533.6</v>
      </c>
      <c r="M33" s="113">
        <v>4785351.4800000004</v>
      </c>
      <c r="N33" s="114"/>
      <c r="O33" s="114"/>
      <c r="P33" s="115"/>
      <c r="Q33" s="113"/>
      <c r="R33" s="114"/>
      <c r="S33" s="113">
        <v>5410059.2800000003</v>
      </c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</row>
    <row r="34" spans="1:125" ht="61.5" customHeight="1">
      <c r="A34" s="91">
        <v>7</v>
      </c>
      <c r="B34" s="103" t="s">
        <v>48</v>
      </c>
      <c r="C34" s="99">
        <f>SUM(D34:S34)</f>
        <v>12631711.545</v>
      </c>
      <c r="D34" s="99">
        <v>449079.24</v>
      </c>
      <c r="E34" s="99">
        <v>1871407.8</v>
      </c>
      <c r="F34" s="99"/>
      <c r="G34" s="99"/>
      <c r="H34" s="99"/>
      <c r="I34" s="99">
        <v>2626898.88</v>
      </c>
      <c r="J34" s="99"/>
      <c r="K34" s="99"/>
      <c r="L34" s="116"/>
      <c r="M34" s="99"/>
      <c r="N34" s="102"/>
      <c r="O34" s="102"/>
      <c r="P34" s="102"/>
      <c r="Q34" s="99">
        <v>3784344.855</v>
      </c>
      <c r="R34" s="102"/>
      <c r="S34" s="99">
        <v>3899980.77</v>
      </c>
    </row>
    <row r="35" spans="1:125" s="62" customFormat="1" ht="61.5" customHeight="1">
      <c r="A35" s="187" t="s">
        <v>66</v>
      </c>
      <c r="B35" s="188"/>
      <c r="C35" s="108">
        <f t="shared" ref="C35:I35" si="1">SUM(C28:C34)</f>
        <v>42344810.776000001</v>
      </c>
      <c r="D35" s="108">
        <f t="shared" si="1"/>
        <v>1099665.3500000001</v>
      </c>
      <c r="E35" s="108">
        <f t="shared" si="1"/>
        <v>4360832.4400000004</v>
      </c>
      <c r="F35" s="108">
        <f t="shared" si="1"/>
        <v>0</v>
      </c>
      <c r="G35" s="108">
        <f t="shared" si="1"/>
        <v>191217.88</v>
      </c>
      <c r="H35" s="108">
        <f t="shared" si="1"/>
        <v>0</v>
      </c>
      <c r="I35" s="108">
        <f t="shared" si="1"/>
        <v>2968951.67</v>
      </c>
      <c r="J35" s="108"/>
      <c r="K35" s="108">
        <f>SUM(K28:K34)</f>
        <v>0</v>
      </c>
      <c r="L35" s="117"/>
      <c r="M35" s="108">
        <f>SUM(M28:M34)</f>
        <v>4785351.4800000004</v>
      </c>
      <c r="N35" s="118"/>
      <c r="O35" s="118"/>
      <c r="P35" s="118"/>
      <c r="Q35" s="108">
        <f>SUM(Q28:Q34)</f>
        <v>9180379.3560000006</v>
      </c>
      <c r="R35" s="118"/>
      <c r="S35" s="108">
        <f>SUM(S28:S34)</f>
        <v>19758412.600000001</v>
      </c>
    </row>
    <row r="36" spans="1:125" ht="71.25" customHeight="1">
      <c r="A36" s="171" t="s">
        <v>64</v>
      </c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3"/>
    </row>
    <row r="37" spans="1:125" ht="108" customHeight="1">
      <c r="A37" s="91">
        <v>1</v>
      </c>
      <c r="B37" s="107" t="s">
        <v>47</v>
      </c>
      <c r="C37" s="96">
        <f>SUM(Q37)</f>
        <v>24237156.5</v>
      </c>
      <c r="D37" s="99"/>
      <c r="E37" s="99"/>
      <c r="F37" s="97"/>
      <c r="G37" s="97"/>
      <c r="H37" s="97"/>
      <c r="I37" s="99"/>
      <c r="J37" s="97"/>
      <c r="K37" s="97"/>
      <c r="L37" s="102"/>
      <c r="M37" s="119"/>
      <c r="N37" s="97"/>
      <c r="O37" s="97"/>
      <c r="P37" s="102"/>
      <c r="Q37" s="99">
        <v>24237156.5</v>
      </c>
      <c r="R37" s="102"/>
      <c r="S37" s="99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</row>
    <row r="38" spans="1:125" s="85" customFormat="1" ht="54.75" customHeight="1">
      <c r="A38" s="91">
        <v>2</v>
      </c>
      <c r="B38" s="120" t="s">
        <v>83</v>
      </c>
      <c r="C38" s="96">
        <v>32407293.190000001</v>
      </c>
      <c r="D38" s="99"/>
      <c r="E38" s="99"/>
      <c r="F38" s="97"/>
      <c r="G38" s="97"/>
      <c r="H38" s="97"/>
      <c r="I38" s="99"/>
      <c r="J38" s="97"/>
      <c r="K38" s="97"/>
      <c r="L38" s="102"/>
      <c r="M38" s="119"/>
      <c r="N38" s="97"/>
      <c r="O38" s="97"/>
      <c r="P38" s="102"/>
      <c r="Q38" s="99">
        <v>32407293.190000001</v>
      </c>
      <c r="R38" s="102"/>
      <c r="S38" s="99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</row>
    <row r="39" spans="1:125" s="13" customFormat="1" ht="61.5" customHeight="1">
      <c r="A39" s="91">
        <v>3</v>
      </c>
      <c r="B39" s="121" t="s">
        <v>43</v>
      </c>
      <c r="C39" s="122">
        <f>SUM(D39:S39)</f>
        <v>680000</v>
      </c>
      <c r="D39" s="99">
        <v>70000</v>
      </c>
      <c r="E39" s="99">
        <v>70000</v>
      </c>
      <c r="F39" s="102"/>
      <c r="G39" s="99">
        <v>70000</v>
      </c>
      <c r="H39" s="97"/>
      <c r="I39" s="99">
        <v>70000</v>
      </c>
      <c r="J39" s="102"/>
      <c r="K39" s="102"/>
      <c r="L39" s="91"/>
      <c r="M39" s="96">
        <v>150000</v>
      </c>
      <c r="N39" s="102"/>
      <c r="O39" s="102"/>
      <c r="P39" s="102"/>
      <c r="Q39" s="96">
        <v>150000</v>
      </c>
      <c r="R39" s="102"/>
      <c r="S39" s="99">
        <v>100000</v>
      </c>
    </row>
    <row r="40" spans="1:125" s="13" customFormat="1" ht="59.25" customHeight="1">
      <c r="A40" s="91">
        <v>4</v>
      </c>
      <c r="B40" s="121" t="s">
        <v>45</v>
      </c>
      <c r="C40" s="123">
        <f>SUM(D40:S40)</f>
        <v>610000</v>
      </c>
      <c r="D40" s="99">
        <v>70000</v>
      </c>
      <c r="E40" s="99">
        <v>70000</v>
      </c>
      <c r="F40" s="102"/>
      <c r="G40" s="102"/>
      <c r="H40" s="102"/>
      <c r="I40" s="99">
        <v>70000</v>
      </c>
      <c r="J40" s="102"/>
      <c r="K40" s="102"/>
      <c r="L40" s="102"/>
      <c r="M40" s="96">
        <v>150000</v>
      </c>
      <c r="N40" s="102"/>
      <c r="O40" s="102"/>
      <c r="P40" s="102"/>
      <c r="Q40" s="96">
        <v>150000</v>
      </c>
      <c r="R40" s="102"/>
      <c r="S40" s="99">
        <v>100000</v>
      </c>
    </row>
    <row r="41" spans="1:125" s="13" customFormat="1" ht="58.5" customHeight="1">
      <c r="A41" s="91">
        <v>5</v>
      </c>
      <c r="B41" s="121" t="s">
        <v>44</v>
      </c>
      <c r="C41" s="112">
        <f>SUM(D41:S41)</f>
        <v>610000</v>
      </c>
      <c r="D41" s="99">
        <v>70000</v>
      </c>
      <c r="E41" s="99">
        <v>70000</v>
      </c>
      <c r="F41" s="102"/>
      <c r="G41" s="102"/>
      <c r="H41" s="102"/>
      <c r="I41" s="99">
        <v>70000</v>
      </c>
      <c r="J41" s="102"/>
      <c r="K41" s="102"/>
      <c r="L41" s="102"/>
      <c r="M41" s="96">
        <v>150000</v>
      </c>
      <c r="N41" s="102"/>
      <c r="O41" s="102"/>
      <c r="P41" s="102"/>
      <c r="Q41" s="96">
        <v>150000</v>
      </c>
      <c r="R41" s="102"/>
      <c r="S41" s="99">
        <v>100000</v>
      </c>
    </row>
    <row r="42" spans="1:125" ht="51" hidden="1">
      <c r="A42" s="124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5"/>
      <c r="R42" s="124"/>
      <c r="S42" s="126"/>
    </row>
    <row r="43" spans="1:125" s="13" customFormat="1" ht="52.5" customHeight="1">
      <c r="A43" s="127">
        <v>6</v>
      </c>
      <c r="B43" s="105" t="s">
        <v>40</v>
      </c>
      <c r="C43" s="112">
        <f>SUM(D43+I43+M43)</f>
        <v>4426777.53</v>
      </c>
      <c r="D43" s="113">
        <v>477959.39</v>
      </c>
      <c r="E43" s="113"/>
      <c r="F43" s="114"/>
      <c r="G43" s="114"/>
      <c r="H43" s="114"/>
      <c r="I43" s="113">
        <v>454778.64</v>
      </c>
      <c r="J43" s="114"/>
      <c r="K43" s="114"/>
      <c r="L43" s="128">
        <v>370</v>
      </c>
      <c r="M43" s="113">
        <v>3494039.5</v>
      </c>
      <c r="N43" s="114"/>
      <c r="O43" s="114"/>
      <c r="P43" s="115"/>
      <c r="Q43" s="113"/>
      <c r="R43" s="114"/>
      <c r="S43" s="113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</row>
    <row r="44" spans="1:125" s="13" customFormat="1" ht="52.5" customHeight="1">
      <c r="A44" s="127">
        <v>7</v>
      </c>
      <c r="B44" s="103" t="s">
        <v>41</v>
      </c>
      <c r="C44" s="112">
        <f>SUM(D44:S44)</f>
        <v>2036596.3499999999</v>
      </c>
      <c r="D44" s="113">
        <v>311280.63</v>
      </c>
      <c r="E44" s="113">
        <v>1297164</v>
      </c>
      <c r="F44" s="114"/>
      <c r="G44" s="113">
        <v>131968.01999999999</v>
      </c>
      <c r="H44" s="114"/>
      <c r="I44" s="113">
        <v>296183.7</v>
      </c>
      <c r="J44" s="114"/>
      <c r="K44" s="114"/>
      <c r="L44" s="114"/>
      <c r="M44" s="113"/>
      <c r="N44" s="114"/>
      <c r="O44" s="114"/>
      <c r="P44" s="115"/>
      <c r="Q44" s="113"/>
      <c r="R44" s="114"/>
      <c r="S44" s="113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</row>
    <row r="45" spans="1:125" s="13" customFormat="1" ht="52.5" customHeight="1">
      <c r="A45" s="127">
        <v>8</v>
      </c>
      <c r="B45" s="107" t="s">
        <v>42</v>
      </c>
      <c r="C45" s="112">
        <f>SUM(D45:S45)</f>
        <v>460000</v>
      </c>
      <c r="D45" s="99">
        <v>70000</v>
      </c>
      <c r="E45" s="99">
        <v>70000</v>
      </c>
      <c r="F45" s="102"/>
      <c r="G45" s="102"/>
      <c r="H45" s="102"/>
      <c r="I45" s="99">
        <v>70000</v>
      </c>
      <c r="J45" s="114"/>
      <c r="K45" s="114"/>
      <c r="L45" s="114"/>
      <c r="M45" s="113"/>
      <c r="N45" s="114"/>
      <c r="O45" s="114"/>
      <c r="P45" s="115"/>
      <c r="Q45" s="96">
        <v>150000</v>
      </c>
      <c r="R45" s="102"/>
      <c r="S45" s="99">
        <v>100000</v>
      </c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</row>
    <row r="46" spans="1:125" s="13" customFormat="1" ht="52.5" customHeight="1">
      <c r="A46" s="127">
        <v>9</v>
      </c>
      <c r="B46" s="107" t="s">
        <v>53</v>
      </c>
      <c r="C46" s="112">
        <f>SUM(D46:S46)</f>
        <v>460000</v>
      </c>
      <c r="D46" s="99">
        <v>70000</v>
      </c>
      <c r="E46" s="99">
        <v>70000</v>
      </c>
      <c r="F46" s="102"/>
      <c r="G46" s="102"/>
      <c r="H46" s="102"/>
      <c r="I46" s="99">
        <v>70000</v>
      </c>
      <c r="J46" s="114"/>
      <c r="K46" s="114"/>
      <c r="L46" s="114"/>
      <c r="M46" s="113"/>
      <c r="N46" s="114"/>
      <c r="O46" s="114"/>
      <c r="P46" s="115"/>
      <c r="Q46" s="96">
        <v>150000</v>
      </c>
      <c r="R46" s="102"/>
      <c r="S46" s="99">
        <v>100000</v>
      </c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</row>
    <row r="47" spans="1:125" s="12" customFormat="1" ht="64.5" customHeight="1">
      <c r="A47" s="127">
        <v>10</v>
      </c>
      <c r="B47" s="121" t="s">
        <v>54</v>
      </c>
      <c r="C47" s="99">
        <f>SUM(D47:S47)</f>
        <v>460000</v>
      </c>
      <c r="D47" s="99">
        <v>70000</v>
      </c>
      <c r="E47" s="99">
        <v>70000</v>
      </c>
      <c r="F47" s="102"/>
      <c r="G47" s="102"/>
      <c r="H47" s="102"/>
      <c r="I47" s="99">
        <v>70000</v>
      </c>
      <c r="J47" s="102"/>
      <c r="K47" s="102"/>
      <c r="L47" s="102"/>
      <c r="M47" s="99"/>
      <c r="N47" s="102"/>
      <c r="O47" s="102"/>
      <c r="P47" s="102"/>
      <c r="Q47" s="96">
        <v>150000</v>
      </c>
      <c r="R47" s="102"/>
      <c r="S47" s="99">
        <v>100000</v>
      </c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1"/>
    </row>
    <row r="48" spans="1:125" ht="62.25" customHeight="1">
      <c r="A48" s="187" t="s">
        <v>66</v>
      </c>
      <c r="B48" s="188"/>
      <c r="C48" s="129">
        <f t="shared" ref="C48:I48" si="2">SUM(C37:C47)</f>
        <v>66387823.57</v>
      </c>
      <c r="D48" s="129">
        <f t="shared" si="2"/>
        <v>1209240.02</v>
      </c>
      <c r="E48" s="129">
        <f t="shared" si="2"/>
        <v>1717164</v>
      </c>
      <c r="F48" s="129">
        <f t="shared" si="2"/>
        <v>0</v>
      </c>
      <c r="G48" s="129">
        <f t="shared" si="2"/>
        <v>201968.02</v>
      </c>
      <c r="H48" s="129">
        <f t="shared" si="2"/>
        <v>0</v>
      </c>
      <c r="I48" s="129">
        <f t="shared" si="2"/>
        <v>1170962.3400000001</v>
      </c>
      <c r="J48" s="129"/>
      <c r="K48" s="129">
        <f>SUM(K37:K47)</f>
        <v>0</v>
      </c>
      <c r="L48" s="129"/>
      <c r="M48" s="129">
        <f>SUM(M37:M47)</f>
        <v>3944039.5</v>
      </c>
      <c r="N48" s="129"/>
      <c r="O48" s="129">
        <f>SUM(O37:O47)</f>
        <v>0</v>
      </c>
      <c r="P48" s="129"/>
      <c r="Q48" s="108">
        <f>SUM(Q37:Q47)</f>
        <v>57544449.689999998</v>
      </c>
      <c r="R48" s="129"/>
      <c r="S48" s="129">
        <f>SUM(S37:S47)</f>
        <v>600000</v>
      </c>
    </row>
  </sheetData>
  <mergeCells count="17">
    <mergeCell ref="A48:B48"/>
    <mergeCell ref="J8:K10"/>
    <mergeCell ref="L8:M10"/>
    <mergeCell ref="N8:O10"/>
    <mergeCell ref="P8:Q10"/>
    <mergeCell ref="A8:A11"/>
    <mergeCell ref="B8:B11"/>
    <mergeCell ref="C8:C10"/>
    <mergeCell ref="I1:S1"/>
    <mergeCell ref="A27:S27"/>
    <mergeCell ref="A36:S36"/>
    <mergeCell ref="A13:S13"/>
    <mergeCell ref="A2:S7"/>
    <mergeCell ref="D8:I9"/>
    <mergeCell ref="R8:S10"/>
    <mergeCell ref="A26:B26"/>
    <mergeCell ref="A35:B35"/>
  </mergeCells>
  <pageMargins left="0.7" right="0.7" top="0.75" bottom="0.75" header="0.3" footer="0.3"/>
  <pageSetup paperSize="9" scale="13" orientation="landscape" r:id="rId1"/>
  <rowBreaks count="2" manualBreakCount="2">
    <brk id="48" max="252" man="1"/>
    <brk id="52" max="16383" man="1"/>
  </rowBreaks>
  <colBreaks count="1" manualBreakCount="1">
    <brk id="20" max="5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view="pageBreakPreview" zoomScaleNormal="100" zoomScaleSheetLayoutView="100" workbookViewId="0">
      <selection sqref="A1:O18"/>
    </sheetView>
  </sheetViews>
  <sheetFormatPr defaultRowHeight="15"/>
  <cols>
    <col min="1" max="1" width="10.140625" customWidth="1"/>
    <col min="2" max="2" width="0.140625" customWidth="1"/>
    <col min="3" max="3" width="3" style="62" hidden="1" customWidth="1"/>
    <col min="4" max="4" width="17.140625" customWidth="1"/>
    <col min="5" max="5" width="15" customWidth="1"/>
    <col min="6" max="6" width="13" customWidth="1"/>
    <col min="7" max="7" width="14" customWidth="1"/>
    <col min="8" max="8" width="18.42578125" customWidth="1"/>
    <col min="9" max="9" width="13.28515625" customWidth="1"/>
    <col min="11" max="11" width="11.85546875" customWidth="1"/>
    <col min="13" max="13" width="14.5703125" customWidth="1"/>
    <col min="14" max="14" width="25.28515625" customWidth="1"/>
    <col min="15" max="15" width="47.7109375" customWidth="1"/>
  </cols>
  <sheetData>
    <row r="1" spans="1:15" ht="219.75" customHeight="1">
      <c r="A1" s="130"/>
      <c r="B1" s="131"/>
      <c r="C1" s="131"/>
      <c r="D1" s="131"/>
      <c r="E1" s="131"/>
      <c r="F1" s="131"/>
      <c r="G1" s="195" t="s">
        <v>88</v>
      </c>
      <c r="H1" s="195"/>
      <c r="I1" s="195"/>
      <c r="J1" s="195"/>
      <c r="K1" s="195"/>
      <c r="L1" s="195"/>
      <c r="M1" s="195"/>
      <c r="N1" s="195"/>
      <c r="O1" s="195"/>
    </row>
    <row r="2" spans="1:15" ht="189.75" customHeight="1">
      <c r="A2" s="132"/>
      <c r="B2" s="132"/>
      <c r="C2" s="132"/>
      <c r="D2" s="202" t="s">
        <v>89</v>
      </c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132"/>
    </row>
    <row r="3" spans="1:15" ht="57.75" customHeight="1">
      <c r="A3" s="133"/>
      <c r="B3" s="133"/>
      <c r="C3" s="133"/>
      <c r="D3" s="203" t="s">
        <v>76</v>
      </c>
      <c r="E3" s="204"/>
      <c r="F3" s="204"/>
      <c r="G3" s="204"/>
      <c r="H3" s="205"/>
      <c r="I3" s="203" t="s">
        <v>77</v>
      </c>
      <c r="J3" s="204"/>
      <c r="K3" s="204"/>
      <c r="L3" s="204"/>
      <c r="M3" s="204"/>
      <c r="N3" s="205"/>
      <c r="O3" s="133"/>
    </row>
    <row r="4" spans="1:15" ht="28.5">
      <c r="A4" s="133"/>
      <c r="B4" s="133"/>
      <c r="C4" s="133"/>
      <c r="D4" s="206" t="s">
        <v>1</v>
      </c>
      <c r="E4" s="197"/>
      <c r="F4" s="197"/>
      <c r="G4" s="197"/>
      <c r="H4" s="198"/>
      <c r="I4" s="196" t="s">
        <v>15</v>
      </c>
      <c r="J4" s="197"/>
      <c r="K4" s="197"/>
      <c r="L4" s="197"/>
      <c r="M4" s="197"/>
      <c r="N4" s="198"/>
      <c r="O4" s="133"/>
    </row>
    <row r="5" spans="1:15" ht="28.5">
      <c r="A5" s="133"/>
      <c r="B5" s="133"/>
      <c r="C5" s="133"/>
      <c r="D5" s="199"/>
      <c r="E5" s="200"/>
      <c r="F5" s="200"/>
      <c r="G5" s="200"/>
      <c r="H5" s="201"/>
      <c r="I5" s="199"/>
      <c r="J5" s="200"/>
      <c r="K5" s="200"/>
      <c r="L5" s="200"/>
      <c r="M5" s="200"/>
      <c r="N5" s="201"/>
      <c r="O5" s="133"/>
    </row>
    <row r="6" spans="1:15" ht="28.5">
      <c r="A6" s="133"/>
      <c r="B6" s="133"/>
      <c r="C6" s="133"/>
      <c r="D6" s="196" t="s">
        <v>62</v>
      </c>
      <c r="E6" s="197"/>
      <c r="F6" s="197"/>
      <c r="G6" s="197"/>
      <c r="H6" s="197"/>
      <c r="I6" s="197"/>
      <c r="J6" s="197"/>
      <c r="K6" s="197"/>
      <c r="L6" s="197"/>
      <c r="M6" s="197"/>
      <c r="N6" s="198"/>
      <c r="O6" s="133"/>
    </row>
    <row r="7" spans="1:15" ht="28.5">
      <c r="A7" s="133"/>
      <c r="B7" s="133"/>
      <c r="C7" s="133"/>
      <c r="D7" s="199"/>
      <c r="E7" s="200"/>
      <c r="F7" s="200"/>
      <c r="G7" s="200"/>
      <c r="H7" s="200"/>
      <c r="I7" s="200"/>
      <c r="J7" s="200"/>
      <c r="K7" s="200"/>
      <c r="L7" s="200"/>
      <c r="M7" s="200"/>
      <c r="N7" s="201"/>
      <c r="O7" s="133"/>
    </row>
    <row r="8" spans="1:15" ht="28.5">
      <c r="A8" s="133"/>
      <c r="B8" s="133"/>
      <c r="C8" s="133"/>
      <c r="D8" s="196">
        <v>6</v>
      </c>
      <c r="E8" s="197"/>
      <c r="F8" s="197"/>
      <c r="G8" s="197"/>
      <c r="H8" s="198"/>
      <c r="I8" s="196">
        <v>876</v>
      </c>
      <c r="J8" s="197"/>
      <c r="K8" s="197"/>
      <c r="L8" s="197"/>
      <c r="M8" s="197"/>
      <c r="N8" s="198"/>
      <c r="O8" s="133"/>
    </row>
    <row r="9" spans="1:15" ht="28.5">
      <c r="A9" s="133"/>
      <c r="B9" s="133"/>
      <c r="C9" s="133"/>
      <c r="D9" s="199"/>
      <c r="E9" s="200"/>
      <c r="F9" s="200"/>
      <c r="G9" s="200"/>
      <c r="H9" s="201"/>
      <c r="I9" s="199"/>
      <c r="J9" s="200"/>
      <c r="K9" s="200"/>
      <c r="L9" s="200"/>
      <c r="M9" s="200"/>
      <c r="N9" s="201"/>
      <c r="O9" s="133"/>
    </row>
    <row r="10" spans="1:15" ht="28.5">
      <c r="A10" s="133"/>
      <c r="B10" s="133"/>
      <c r="C10" s="133"/>
      <c r="D10" s="196" t="s">
        <v>63</v>
      </c>
      <c r="E10" s="197"/>
      <c r="F10" s="197"/>
      <c r="G10" s="197"/>
      <c r="H10" s="197"/>
      <c r="I10" s="197"/>
      <c r="J10" s="197"/>
      <c r="K10" s="197"/>
      <c r="L10" s="197"/>
      <c r="M10" s="197"/>
      <c r="N10" s="198"/>
      <c r="O10" s="133"/>
    </row>
    <row r="11" spans="1:15" ht="28.5">
      <c r="A11" s="133"/>
      <c r="B11" s="133"/>
      <c r="C11" s="133"/>
      <c r="D11" s="199"/>
      <c r="E11" s="200"/>
      <c r="F11" s="200"/>
      <c r="G11" s="200"/>
      <c r="H11" s="200"/>
      <c r="I11" s="200"/>
      <c r="J11" s="200"/>
      <c r="K11" s="200"/>
      <c r="L11" s="200"/>
      <c r="M11" s="200"/>
      <c r="N11" s="201"/>
      <c r="O11" s="133"/>
    </row>
    <row r="12" spans="1:15" ht="28.5">
      <c r="A12" s="133"/>
      <c r="B12" s="133"/>
      <c r="C12" s="133"/>
      <c r="D12" s="196">
        <v>5</v>
      </c>
      <c r="E12" s="197"/>
      <c r="F12" s="197"/>
      <c r="G12" s="197"/>
      <c r="H12" s="198"/>
      <c r="I12" s="196">
        <v>100</v>
      </c>
      <c r="J12" s="197"/>
      <c r="K12" s="197"/>
      <c r="L12" s="197"/>
      <c r="M12" s="197"/>
      <c r="N12" s="198"/>
      <c r="O12" s="133"/>
    </row>
    <row r="13" spans="1:15" ht="28.5">
      <c r="A13" s="133"/>
      <c r="B13" s="133"/>
      <c r="C13" s="133"/>
      <c r="D13" s="199"/>
      <c r="E13" s="200"/>
      <c r="F13" s="200"/>
      <c r="G13" s="200"/>
      <c r="H13" s="201"/>
      <c r="I13" s="199"/>
      <c r="J13" s="200"/>
      <c r="K13" s="200"/>
      <c r="L13" s="200"/>
      <c r="M13" s="200"/>
      <c r="N13" s="201"/>
      <c r="O13" s="133"/>
    </row>
    <row r="14" spans="1:15" ht="28.5">
      <c r="A14" s="133"/>
      <c r="B14" s="133"/>
      <c r="C14" s="133"/>
      <c r="D14" s="196" t="s">
        <v>64</v>
      </c>
      <c r="E14" s="197"/>
      <c r="F14" s="197"/>
      <c r="G14" s="197"/>
      <c r="H14" s="197"/>
      <c r="I14" s="197"/>
      <c r="J14" s="197"/>
      <c r="K14" s="197"/>
      <c r="L14" s="197"/>
      <c r="M14" s="197"/>
      <c r="N14" s="198"/>
      <c r="O14" s="133"/>
    </row>
    <row r="15" spans="1:15" ht="28.5">
      <c r="A15" s="133"/>
      <c r="B15" s="133"/>
      <c r="C15" s="133"/>
      <c r="D15" s="199"/>
      <c r="E15" s="200"/>
      <c r="F15" s="200"/>
      <c r="G15" s="200"/>
      <c r="H15" s="200"/>
      <c r="I15" s="200"/>
      <c r="J15" s="200"/>
      <c r="K15" s="200"/>
      <c r="L15" s="200"/>
      <c r="M15" s="200"/>
      <c r="N15" s="201"/>
      <c r="O15" s="133"/>
    </row>
    <row r="16" spans="1:15" ht="28.5">
      <c r="A16" s="133"/>
      <c r="B16" s="133"/>
      <c r="C16" s="133"/>
      <c r="D16" s="196">
        <v>4</v>
      </c>
      <c r="E16" s="197"/>
      <c r="F16" s="197"/>
      <c r="G16" s="197"/>
      <c r="H16" s="198"/>
      <c r="I16" s="196">
        <v>418</v>
      </c>
      <c r="J16" s="197"/>
      <c r="K16" s="197"/>
      <c r="L16" s="197"/>
      <c r="M16" s="197"/>
      <c r="N16" s="198"/>
      <c r="O16" s="133"/>
    </row>
    <row r="17" spans="1:15" ht="28.5">
      <c r="A17" s="133"/>
      <c r="B17" s="133"/>
      <c r="C17" s="133"/>
      <c r="D17" s="199"/>
      <c r="E17" s="200"/>
      <c r="F17" s="200"/>
      <c r="G17" s="200"/>
      <c r="H17" s="201"/>
      <c r="I17" s="199"/>
      <c r="J17" s="200"/>
      <c r="K17" s="200"/>
      <c r="L17" s="200"/>
      <c r="M17" s="200"/>
      <c r="N17" s="201"/>
      <c r="O17" s="133"/>
    </row>
    <row r="18" spans="1:15" ht="28.5">
      <c r="A18" s="133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</row>
  </sheetData>
  <mergeCells count="15">
    <mergeCell ref="G1:O1"/>
    <mergeCell ref="D14:N15"/>
    <mergeCell ref="D16:H17"/>
    <mergeCell ref="I16:N17"/>
    <mergeCell ref="D2:N2"/>
    <mergeCell ref="D8:H9"/>
    <mergeCell ref="I8:N9"/>
    <mergeCell ref="D10:N11"/>
    <mergeCell ref="I12:N13"/>
    <mergeCell ref="D12:H13"/>
    <mergeCell ref="D3:H3"/>
    <mergeCell ref="I3:N3"/>
    <mergeCell ref="D4:H5"/>
    <mergeCell ref="I4:N5"/>
    <mergeCell ref="D6:N7"/>
  </mergeCells>
  <pageMargins left="3.2677165354330708" right="0.70866141732283472" top="0.74803149606299213" bottom="0.74803149606299213" header="0.31496062992125984" footer="0.31496062992125984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Приложение 1</vt:lpstr>
      <vt:lpstr>Приложение 2</vt:lpstr>
      <vt:lpstr>Приложение 3</vt:lpstr>
      <vt:lpstr>А</vt:lpstr>
      <vt:lpstr>'Приложение 1'!Область_печати</vt:lpstr>
      <vt:lpstr>'Приложение 2'!Область_печати</vt:lpstr>
      <vt:lpstr>'Приложение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2023-02-27T11:53:59Z</cp:lastPrinted>
  <dcterms:created xsi:type="dcterms:W3CDTF">2012-12-13T11:50:40Z</dcterms:created>
  <dcterms:modified xsi:type="dcterms:W3CDTF">2023-02-28T08:16:07Z</dcterms:modified>
</cp:coreProperties>
</file>