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880" tabRatio="743" activeTab="3"/>
  </bookViews>
  <sheets>
    <sheet name="ПР № 1" sheetId="1" r:id="rId1"/>
    <sheet name="ПР № 2" sheetId="2" r:id="rId2"/>
    <sheet name="ПР № 3" sheetId="3" r:id="rId3"/>
    <sheet name="ПР № 4" sheetId="4" r:id="rId4"/>
  </sheets>
  <definedNames>
    <definedName name="_xlnm.Print_Titles" localSheetId="0">'ПР № 1'!$12:$12</definedName>
    <definedName name="_xlnm.Print_Titles" localSheetId="1">'ПР № 2'!$10:$11</definedName>
    <definedName name="_xlnm.Print_Titles" localSheetId="2">'ПР № 3'!$10:$10</definedName>
    <definedName name="_xlnm.Print_Area" localSheetId="2">'ПР № 3'!$A$1:$G$109</definedName>
  </definedNames>
  <calcPr fullCalcOnLoad="1" fullPrecision="0"/>
</workbook>
</file>

<file path=xl/sharedStrings.xml><?xml version="1.0" encoding="utf-8"?>
<sst xmlns="http://schemas.openxmlformats.org/spreadsheetml/2006/main" count="929" uniqueCount="266">
  <si>
    <t>Наименование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</si>
  <si>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</si>
  <si>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</si>
  <si>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</si>
  <si>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</si>
  <si>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03</t>
  </si>
  <si>
    <t>10</t>
  </si>
  <si>
    <t>05</t>
  </si>
  <si>
    <t>Благоустройство</t>
  </si>
  <si>
    <t>09</t>
  </si>
  <si>
    <t>14</t>
  </si>
  <si>
    <t>Ведомственная структура расходов</t>
  </si>
  <si>
    <t>РЗ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</si>
  <si>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</si>
  <si>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</si>
  <si>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</si>
  <si>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</si>
  <si>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</si>
  <si>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</si>
  <si>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Пенсионное обеспечение</t>
  </si>
  <si>
    <t>Прочие межбюджетные трансферты общего характера</t>
  </si>
  <si>
    <t>Межбюджетные трансферты</t>
  </si>
  <si>
    <t>ИСТОЧНИКИ ФИНАНСИРОВАНИЯ ДЕФИЦИТА БЮДЖЕТА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</si>
  <si>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</si>
  <si>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</si>
  <si>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Уменьшение остатков средств бюджетов</t>
  </si>
  <si>
    <t>Приложение № 4</t>
  </si>
  <si>
    <t>"Об утверждении отчета об исполнении бюджета</t>
  </si>
  <si>
    <t>Кассовое исполнение</t>
  </si>
  <si>
    <t>Приложение № 1</t>
  </si>
  <si>
    <t xml:space="preserve">"Об утверждении отчета об исполнении бюджета  </t>
  </si>
  <si>
    <t>ДОХОДЫ</t>
  </si>
  <si>
    <t>Код классификации доходов бюджетов</t>
  </si>
  <si>
    <t>Наименование главного администратора доходов бюджета муниципального района "Удорский", кода классификации доходов бюджетов</t>
  </si>
  <si>
    <t>182</t>
  </si>
  <si>
    <t>Управление Федеральной налоговой службы по Республике Коми</t>
  </si>
  <si>
    <t>13</t>
  </si>
  <si>
    <t>Отдел по управлению муниципальным имуществом муниципального района "Удорский"</t>
  </si>
  <si>
    <t>Другие вопросы в области национальной экономики</t>
  </si>
  <si>
    <t>12</t>
  </si>
  <si>
    <t>910</t>
  </si>
  <si>
    <t>ОБЩЕГОСУДАРСТВЕННЫЕ ВОПРОСЫ</t>
  </si>
  <si>
    <t>00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</si>
  <si>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</si>
  <si>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</si>
  <si>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</si>
  <si>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</si>
  <si>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СОЦИАЛЬНАЯ ПОЛИТИКА</t>
  </si>
  <si>
    <t>(рублей, коп.)</t>
  </si>
  <si>
    <t>к Решению Совета муниципального образования городского поселения "Усогорск"</t>
  </si>
  <si>
    <t xml:space="preserve">БЮДЖЕТА МУНИЦИПАЛЬНОГО ОБРАЗОВАНИЯ ГОРОДСКОГО ПОСЕЛЕНИЯ "УСОГОРСК" </t>
  </si>
  <si>
    <t>923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</si>
  <si>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</si>
  <si>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</si>
  <si>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</si>
  <si>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</si>
  <si>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</si>
  <si>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</si>
  <si>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</si>
  <si>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</si>
  <si>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</si>
  <si>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100</t>
  </si>
  <si>
    <t>Федеральное казначейство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</si>
  <si>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</si>
  <si>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</si>
  <si>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</si>
  <si>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</si>
  <si>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</si>
  <si>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</si>
  <si>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</si>
  <si>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Выполнение других обязательств муниципального образования</t>
  </si>
  <si>
    <t>Пенсионное обеспечение лиц, замещавших должности муниципальной службы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</si>
  <si>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</si>
  <si>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</si>
  <si>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</si>
  <si>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КЦСР</t>
  </si>
  <si>
    <t>КВР</t>
  </si>
  <si>
    <t>Мероприятия в области повышения безопасности дорожного движения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</si>
  <si>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</si>
  <si>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Осуществление первичного воинского учета на территориях, где отсутствуют военные комиссариаты</t>
  </si>
  <si>
    <t>500</t>
  </si>
  <si>
    <t>Глава муниципального образования</t>
  </si>
  <si>
    <t>Всего</t>
  </si>
  <si>
    <t>НАИМЕНОВАНИЕ</t>
  </si>
  <si>
    <t>КВСР</t>
  </si>
  <si>
    <t>ПР</t>
  </si>
  <si>
    <t>Мин</t>
  </si>
  <si>
    <t>ЦСР</t>
  </si>
  <si>
    <t>АДМИНИСТРАЦИЯ МО ГП "УСОГОРСК"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</si>
  <si>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</si>
  <si>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</si>
  <si>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923 01 00 00 00 00 0000 000</t>
  </si>
  <si>
    <t>ИСТОЧНИКИ ВНУТРЕННЕГО ФИНАНСИРОВАНИЯ ДЕФИЦИТОВ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</si>
  <si>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</si>
  <si>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</si>
  <si>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</si>
  <si>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</si>
  <si>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</si>
  <si>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</si>
  <si>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</si>
  <si>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081</t>
  </si>
  <si>
    <t>1 4 0</t>
  </si>
  <si>
    <t>1 1 0</t>
  </si>
  <si>
    <t>1 2 0</t>
  </si>
  <si>
    <t>4 3 0</t>
  </si>
  <si>
    <t>1 3 0</t>
  </si>
  <si>
    <t>Администрация МО ГП "Усогорск"</t>
  </si>
  <si>
    <t>99 0 00 00000</t>
  </si>
  <si>
    <t>99 0 00 05060</t>
  </si>
  <si>
    <t>Содержание автомобильных дорог общего пользования местного значения</t>
  </si>
  <si>
    <t>99 0 00 05140</t>
  </si>
  <si>
    <t>99 0 00 05180</t>
  </si>
  <si>
    <t>99 0 00 05380</t>
  </si>
  <si>
    <t>Проведение технической инвентаризации автомобильных дорог местного значения.</t>
  </si>
  <si>
    <t>99 0 00 05400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</si>
  <si>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</si>
  <si>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</si>
  <si>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</si>
  <si>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</si>
  <si>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</si>
  <si>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</si>
  <si>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</si>
  <si>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</si>
  <si>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Проведение выборов в представительные органы муниципального образования</t>
  </si>
  <si>
    <t>99 0 00 90020</t>
  </si>
  <si>
    <t>99 0 00 92030</t>
  </si>
  <si>
    <t>99 0 00 92040</t>
  </si>
  <si>
    <t>99 0 00 92080</t>
  </si>
  <si>
    <t>99 0 00 94100</t>
  </si>
  <si>
    <t>99 0 00 94910</t>
  </si>
  <si>
    <t>99 0 00 97010</t>
  </si>
  <si>
    <t>99 0 00 97020</t>
  </si>
  <si>
    <t>99 0 00 97050</t>
  </si>
  <si>
    <t>Обеспечение проведения выборов и референдумов</t>
  </si>
  <si>
    <t>07</t>
  </si>
  <si>
    <t>Приложение 2</t>
  </si>
  <si>
    <t>Приложение № 3</t>
  </si>
  <si>
    <t>МУНИЦИПАЛЬНОГО ОБРАЗОВАНИЯ ГОРОДСКОГО ПОСЕЛЕНИЯ "УСОГОРСК"</t>
  </si>
  <si>
    <t>ПО КОДАМ КЛАССИФИКАЦИИ ИСТОЧНИКОВ ФИНАНСИРОВАНИЯ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</si>
  <si>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</si>
  <si>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</si>
  <si>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</si>
  <si>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</si>
  <si>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</si>
  <si>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</si>
  <si>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</si>
  <si>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</si>
  <si>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</si>
  <si>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</si>
  <si>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</si>
  <si>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</si>
  <si>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</si>
  <si>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</si>
  <si>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</si>
  <si>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</si>
  <si>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</si>
  <si>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</si>
  <si>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</si>
  <si>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</si>
  <si>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</si>
  <si>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</si>
  <si>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</si>
  <si>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</si>
  <si>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</si>
  <si>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</si>
  <si>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государственную регистрацию актов гражданского состояния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</si>
  <si>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</si>
  <si>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</si>
  <si>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Итого</t>
  </si>
  <si>
    <t xml:space="preserve">1 16 90 050 13 6000 </t>
  </si>
  <si>
    <t xml:space="preserve">1 01 02 010 01 1000 </t>
  </si>
  <si>
    <t xml:space="preserve">1 01 02 010 01 2100 </t>
  </si>
  <si>
    <t xml:space="preserve">1 01 02 010 01 3000 </t>
  </si>
  <si>
    <t xml:space="preserve">1 01 02 020 01 1000 </t>
  </si>
  <si>
    <t xml:space="preserve">1 01 02 020 01 2100 </t>
  </si>
  <si>
    <t xml:space="preserve">1 01 02 020 01 3000 </t>
  </si>
  <si>
    <t xml:space="preserve">1 01 02 030 01 1000 </t>
  </si>
  <si>
    <t xml:space="preserve">1 01 02 030 01 2100 </t>
  </si>
  <si>
    <t xml:space="preserve">1 01 02 030 01 3000 </t>
  </si>
  <si>
    <t xml:space="preserve">1 05 03 010 01 1000 </t>
  </si>
  <si>
    <t xml:space="preserve">1 05 03 010 01 2100 </t>
  </si>
  <si>
    <t xml:space="preserve">1 06 01 030 13 1000 </t>
  </si>
  <si>
    <t xml:space="preserve">1 06 01 030 13 2100 </t>
  </si>
  <si>
    <t xml:space="preserve">1 06 06 033 13 1000 </t>
  </si>
  <si>
    <t xml:space="preserve">1 06 06 033 13 2100 </t>
  </si>
  <si>
    <t xml:space="preserve">1 06 06 033 13 3000 </t>
  </si>
  <si>
    <t xml:space="preserve">1 06 06 043 13 1000 </t>
  </si>
  <si>
    <t xml:space="preserve">1 06 06 043 13 2100 </t>
  </si>
  <si>
    <t xml:space="preserve">1 06 06 043 13 4000 </t>
  </si>
  <si>
    <t xml:space="preserve">1 14 06 013 13 0000 </t>
  </si>
  <si>
    <t xml:space="preserve">1 11 05 035 13 0000 </t>
  </si>
  <si>
    <t xml:space="preserve">1 11 09 045 13 0000 </t>
  </si>
  <si>
    <t xml:space="preserve">1 13 02 995 13 0000 </t>
  </si>
  <si>
    <t xml:space="preserve">2 02 30 024 13 0000 </t>
  </si>
  <si>
    <t xml:space="preserve">2 02 35 118 13 0000 </t>
  </si>
  <si>
    <t xml:space="preserve">2 02 35 930 13 0000 </t>
  </si>
  <si>
    <t xml:space="preserve">2 02 49 999 13 0000 </t>
  </si>
  <si>
    <t xml:space="preserve">2 07 05 030 13 0000 </t>
  </si>
  <si>
    <t>Информирование населения по профилактике терроризма и экстремизма</t>
  </si>
  <si>
    <t>99 0 00 05460</t>
  </si>
  <si>
    <t>Реализация малых проектов в сфере дорожной деятельности в Республике Коми</t>
  </si>
  <si>
    <t>99 0 00 72490</t>
  </si>
  <si>
    <t>99 0 00 S2490</t>
  </si>
  <si>
    <t>Реализация народных проектов в сфере дорожной деятельности прошедших конкурсный отборов в рамках проекта "Народный бюджет"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</si>
  <si>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</si>
  <si>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</si>
  <si>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Управление Федеральной службы по ветеринарному и фитосанитарному надзору по Республике Коми</t>
  </si>
  <si>
    <t xml:space="preserve">1 06 01 030 13 4000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</si>
  <si>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</si>
  <si>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2 02 25 555 13 0000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</si>
  <si>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</si>
  <si>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2 07 05 020 13 0000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</si>
  <si>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</si>
  <si>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99 0 00 97040</t>
  </si>
  <si>
    <t>Организация и содержание мест захоронения</t>
  </si>
  <si>
    <t>99 0 00 74060</t>
  </si>
  <si>
    <t>Реализация гранта Главы Республики Коми на лучшее благоустройстройство улиц, дворовых территорий и проездов к ним в зимний период</t>
  </si>
  <si>
    <t>Поддержка муниципальных программ формирования современной городской среды</t>
  </si>
  <si>
    <t xml:space="preserve">1 03 02 231 01 0000 </t>
  </si>
  <si>
    <t xml:space="preserve">1 03 02 241 01 0000 </t>
  </si>
  <si>
    <t xml:space="preserve">1 03 02 251 01 0000 </t>
  </si>
  <si>
    <t xml:space="preserve">1 03 02 261 01 0000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</si>
  <si>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</si>
  <si>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</si>
  <si>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</si>
  <si>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</si>
  <si>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1 06 06 043 13 3000 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</si>
  <si>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</si>
  <si>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1 13 02 065 13 0000 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</si>
  <si>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</si>
  <si>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2 02 29 999 13 0000 </t>
  </si>
  <si>
    <t>Прочие субсидии бюджетам городских поселений</t>
  </si>
  <si>
    <t>1 5 0</t>
  </si>
  <si>
    <t>99 0 00 05150</t>
  </si>
  <si>
    <t>Капитальный ремонт и ремонт автомобильных дорог общего пользования местного значения</t>
  </si>
  <si>
    <t>Организация проведения оплачиваемых общественных работ</t>
  </si>
  <si>
    <t>99 0 00 05470</t>
  </si>
  <si>
    <t>Мероприятия по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</si>
  <si>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</si>
  <si>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99 0 F2 55550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</si>
  <si>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</si>
  <si>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2 02 16 001 13 0000 </t>
  </si>
  <si>
    <t>1 09 04 053 13 0000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</si>
  <si>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</si>
  <si>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</si>
  <si>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 0 00 S2Д00</t>
  </si>
  <si>
    <t>Реализация народных проектов в сфере дорожной деятельности прошедших отборов в рамках проекта "Народный бюджет"</t>
  </si>
  <si>
    <t>99 0 00 S2300</t>
  </si>
  <si>
    <t>Реализация народных проектов в сфере благоустройства, прошедших конкурсный отбор в рамках проекта "Народный бюджет"</t>
  </si>
  <si>
    <t>муниципального образования городского поселения "Усогорск" за 2022 год"</t>
  </si>
  <si>
    <t xml:space="preserve"> ПО КОДАМ КЛАССИФИКАЦИИ ДОХОДОВ БЮДЖЕТОВ ЗА 2022 ГОД</t>
  </si>
  <si>
    <t>Расходы бюджета муниципального образования городского поселения "Усогорск"                                                      по разделам и подразделам классификации расходов бюджетов за 2022 год</t>
  </si>
  <si>
    <t>бюджета муниципального образования городского поселения "Усогорск" за 2022 год</t>
  </si>
  <si>
    <t>ДЕФИЦИТОВ БЮДЖЕТОВ ЗА 2022 ГОД</t>
  </si>
  <si>
    <t xml:space="preserve">1 11 05 013 13 0000 </t>
  </si>
  <si>
    <t>1 14 02 053 13 0000</t>
  </si>
  <si>
    <t>4 1 0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</si>
  <si>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</si>
  <si>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 0 00 S2950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</si>
  <si>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</si>
  <si>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99 0 00 S2990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</si>
  <si>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</si>
  <si>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Разработка генеральных планов землепользования и застройки</t>
  </si>
  <si>
    <t>99 0 00 S2410</t>
  </si>
  <si>
    <t>от 29 мая 2023 года № V-26/1</t>
  </si>
  <si>
    <t>от  29 мая 2023 года № V-26/1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</si>
</sst>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000"/>
    <numFmt numFmtId="200" formatCode="00"/>
    <numFmt numFmtId="201" formatCode="0000000"/>
    <numFmt numFmtId="202" formatCode="#,##0.00&quot;р.&quot;"/>
    <numFmt numFmtId="203" formatCode="0.000_)"/>
    <numFmt numFmtId="204" formatCode="?"/>
    <numFmt numFmtId="205" formatCode="#,##0.00000"/>
    <numFmt numFmtId="206" formatCode="#,##0.000000"/>
    <numFmt numFmtId="207" formatCode="[$€-2]\ ###,000_);[Red]\([$€-2]\ ###,000\)"/>
  </numFmts>
  <fonts count="6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8"/>
      <name val="Courier"/>
      <family val="1"/>
    </font>
    <font>
      <sz val="11"/>
      <name val="Courier"/>
      <family val="1"/>
    </font>
    <font>
      <sz val="12"/>
      <name val="Book Antiqua"/>
      <family val="1"/>
    </font>
    <font>
      <sz val="8"/>
      <name val="Book Antiqua"/>
      <family val="1"/>
    </font>
    <font>
      <i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Book Antiqua"/>
      <family val="1"/>
    </font>
    <font>
      <i/>
      <sz val="10"/>
      <name val="Book Antiqua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000000"/>
      <name val="Arial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vertical="top" wrapText="1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82" fontId="0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4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1">
    <xf numFmtId="182" fontId="0" fillId="0" borderId="0" xfId="0" applyAlignment="1">
      <alignment/>
    </xf>
    <xf numFmtId="182" fontId="11" fillId="0" borderId="0" xfId="0" applyFont="1" applyAlignment="1">
      <alignment/>
    </xf>
    <xf numFmtId="182" fontId="11" fillId="0" borderId="0" xfId="0" applyFont="1" applyAlignment="1">
      <alignment/>
    </xf>
    <xf numFmtId="182" fontId="13" fillId="0" borderId="0" xfId="0" applyFont="1" applyAlignment="1">
      <alignment/>
    </xf>
    <xf numFmtId="182" fontId="12" fillId="0" borderId="0" xfId="0" applyFont="1" applyAlignment="1">
      <alignment/>
    </xf>
    <xf numFmtId="182" fontId="11" fillId="0" borderId="0" xfId="0" applyFont="1" applyAlignment="1">
      <alignment horizontal="right"/>
    </xf>
    <xf numFmtId="49" fontId="11" fillId="0" borderId="11" xfId="0" applyNumberFormat="1" applyFont="1" applyBorder="1" applyAlignment="1">
      <alignment horizontal="center" vertical="center" wrapText="1"/>
    </xf>
    <xf numFmtId="182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 wrapText="1"/>
      <protection locked="0"/>
    </xf>
    <xf numFmtId="49" fontId="11" fillId="0" borderId="0" xfId="0" applyNumberFormat="1" applyFont="1" applyFill="1" applyAlignment="1">
      <alignment vertical="top" wrapText="1"/>
    </xf>
    <xf numFmtId="188" fontId="11" fillId="0" borderId="0" xfId="0" applyNumberFormat="1" applyFont="1" applyAlignment="1">
      <alignment horizontal="right"/>
    </xf>
    <xf numFmtId="182" fontId="16" fillId="0" borderId="0" xfId="0" applyFont="1" applyAlignment="1">
      <alignment/>
    </xf>
    <xf numFmtId="49" fontId="10" fillId="0" borderId="0" xfId="0" applyNumberFormat="1" applyFont="1" applyFill="1" applyAlignment="1">
      <alignment horizontal="center" vertical="center" shrinkToFit="1"/>
    </xf>
    <xf numFmtId="185" fontId="16" fillId="0" borderId="0" xfId="0" applyNumberFormat="1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vertical="top" wrapText="1"/>
    </xf>
    <xf numFmtId="182" fontId="11" fillId="0" borderId="0" xfId="0" applyFont="1" applyFill="1" applyAlignment="1">
      <alignment horizontal="right" vertical="center"/>
    </xf>
    <xf numFmtId="182" fontId="11" fillId="0" borderId="0" xfId="0" applyFont="1" applyFill="1" applyAlignment="1">
      <alignment vertical="center"/>
    </xf>
    <xf numFmtId="188" fontId="11" fillId="0" borderId="0" xfId="0" applyNumberFormat="1" applyFont="1" applyAlignment="1">
      <alignment horizontal="right" vertical="center"/>
    </xf>
    <xf numFmtId="188" fontId="12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vertical="top" wrapText="1" shrinkToFit="1"/>
      <protection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0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13" xfId="0" applyNumberFormat="1" applyFont="1" applyFill="1" applyBorder="1" applyAlignment="1" applyProtection="1">
      <alignment horizontal="center" vertical="top"/>
      <protection locked="0"/>
    </xf>
    <xf numFmtId="49" fontId="11" fillId="0" borderId="14" xfId="0" applyNumberFormat="1" applyFont="1" applyFill="1" applyBorder="1" applyAlignment="1" applyProtection="1">
      <alignment vertical="top" wrapText="1"/>
      <protection locked="0"/>
    </xf>
    <xf numFmtId="49" fontId="18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top"/>
      <protection locked="0"/>
    </xf>
    <xf numFmtId="49" fontId="18" fillId="0" borderId="16" xfId="0" applyNumberFormat="1" applyFont="1" applyFill="1" applyBorder="1" applyAlignment="1" applyProtection="1">
      <alignment vertical="top" wrapText="1"/>
      <protection locked="0"/>
    </xf>
    <xf numFmtId="0" fontId="4" fillId="0" borderId="17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horizontal="center" vertical="top"/>
    </xf>
    <xf numFmtId="4" fontId="11" fillId="0" borderId="18" xfId="0" applyNumberFormat="1" applyFont="1" applyFill="1" applyBorder="1" applyAlignment="1">
      <alignment horizontal="center" vertical="top"/>
    </xf>
    <xf numFmtId="4" fontId="18" fillId="0" borderId="18" xfId="0" applyNumberFormat="1" applyFont="1" applyFill="1" applyBorder="1" applyAlignment="1">
      <alignment horizontal="center" vertical="top"/>
    </xf>
    <xf numFmtId="4" fontId="18" fillId="0" borderId="15" xfId="0" applyNumberFormat="1" applyFont="1" applyFill="1" applyBorder="1" applyAlignment="1">
      <alignment horizontal="center" vertical="top"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19" fillId="0" borderId="20" xfId="0" applyNumberFormat="1" applyFont="1" applyBorder="1" applyAlignment="1" applyProtection="1">
      <alignment horizontal="right" vertical="center" wrapText="1"/>
      <protection/>
    </xf>
    <xf numFmtId="49" fontId="20" fillId="0" borderId="21" xfId="0" applyNumberFormat="1" applyFont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left" vertical="center" wrapText="1"/>
      <protection/>
    </xf>
    <xf numFmtId="4" fontId="20" fillId="0" borderId="21" xfId="0" applyNumberFormat="1" applyFont="1" applyBorder="1" applyAlignment="1" applyProtection="1">
      <alignment horizontal="right" vertical="center" wrapText="1"/>
      <protection/>
    </xf>
    <xf numFmtId="49" fontId="10" fillId="0" borderId="12" xfId="68" applyNumberFormat="1" applyFont="1" applyBorder="1" applyAlignment="1">
      <alignment horizontal="left" vertical="top" wrapText="1"/>
      <protection/>
    </xf>
    <xf numFmtId="204" fontId="20" fillId="0" borderId="21" xfId="0" applyNumberFormat="1" applyFont="1" applyBorder="1" applyAlignment="1" applyProtection="1">
      <alignment horizontal="left" vertical="center" wrapText="1"/>
      <protection/>
    </xf>
    <xf numFmtId="49" fontId="10" fillId="0" borderId="12" xfId="68" applyNumberFormat="1" applyFont="1" applyBorder="1" applyAlignment="1">
      <alignment vertical="center" wrapText="1"/>
      <protection/>
    </xf>
    <xf numFmtId="49" fontId="19" fillId="0" borderId="19" xfId="0" applyNumberFormat="1" applyFont="1" applyBorder="1" applyAlignment="1" applyProtection="1">
      <alignment horizontal="center" vertical="center"/>
      <protection/>
    </xf>
    <xf numFmtId="49" fontId="19" fillId="0" borderId="20" xfId="0" applyNumberFormat="1" applyFont="1" applyBorder="1" applyAlignment="1" applyProtection="1">
      <alignment horizontal="center" vertical="center"/>
      <protection/>
    </xf>
    <xf numFmtId="49" fontId="19" fillId="0" borderId="20" xfId="0" applyNumberFormat="1" applyFont="1" applyBorder="1" applyAlignment="1" applyProtection="1">
      <alignment horizontal="left" vertical="center"/>
      <protection/>
    </xf>
    <xf numFmtId="4" fontId="19" fillId="0" borderId="20" xfId="0" applyNumberFormat="1" applyFont="1" applyBorder="1" applyAlignment="1" applyProtection="1">
      <alignment horizontal="right" vertical="center"/>
      <protection/>
    </xf>
    <xf numFmtId="182" fontId="11" fillId="0" borderId="0" xfId="0" applyFont="1" applyAlignment="1">
      <alignment vertical="center"/>
    </xf>
    <xf numFmtId="49" fontId="20" fillId="0" borderId="12" xfId="0" applyNumberFormat="1" applyFont="1" applyFill="1" applyBorder="1" applyAlignment="1">
      <alignment horizontal="justify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justify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justify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204" fontId="20" fillId="0" borderId="12" xfId="0" applyNumberFormat="1" applyFont="1" applyFill="1" applyBorder="1" applyAlignment="1">
      <alignment horizontal="justify" vertical="center" wrapText="1"/>
    </xf>
    <xf numFmtId="204" fontId="19" fillId="0" borderId="12" xfId="0" applyNumberFormat="1" applyFont="1" applyFill="1" applyBorder="1" applyAlignment="1">
      <alignment horizontal="justify" vertical="center" wrapText="1"/>
    </xf>
    <xf numFmtId="49" fontId="20" fillId="0" borderId="23" xfId="0" applyNumberFormat="1" applyFont="1" applyBorder="1" applyAlignment="1" applyProtection="1">
      <alignment horizontal="center" vertical="center" wrapText="1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left" vertical="center" wrapText="1"/>
      <protection/>
    </xf>
    <xf numFmtId="4" fontId="20" fillId="0" borderId="24" xfId="0" applyNumberFormat="1" applyFont="1" applyBorder="1" applyAlignment="1" applyProtection="1">
      <alignment horizontal="right" vertical="center" wrapText="1"/>
      <protection/>
    </xf>
    <xf numFmtId="182" fontId="24" fillId="0" borderId="0" xfId="0" applyFont="1" applyAlignment="1">
      <alignment/>
    </xf>
    <xf numFmtId="182" fontId="25" fillId="0" borderId="0" xfId="0" applyFont="1" applyAlignment="1">
      <alignment/>
    </xf>
    <xf numFmtId="182" fontId="11" fillId="0" borderId="0" xfId="0" applyFont="1" applyAlignment="1">
      <alignment horizontal="right"/>
    </xf>
    <xf numFmtId="182" fontId="0" fillId="0" borderId="0" xfId="0" applyFont="1" applyAlignment="1">
      <alignment horizontal="right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182" fontId="10" fillId="0" borderId="0" xfId="0" applyFont="1" applyAlignment="1">
      <alignment horizontal="center"/>
    </xf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82" fontId="0" fillId="0" borderId="22" xfId="0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right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0" xfId="0" applyFont="1" applyAlignment="1">
      <alignment horizontal="center" vertical="top" wrapText="1" shrinkToFit="1"/>
    </xf>
    <xf numFmtId="204" fontId="22" fillId="0" borderId="12" xfId="0" applyNumberFormat="1" applyFont="1" applyFill="1" applyBorder="1" applyAlignment="1">
      <alignment horizontal="center" vertical="center" wrapText="1"/>
    </xf>
    <xf numFmtId="182" fontId="15" fillId="0" borderId="12" xfId="0" applyFont="1" applyFill="1" applyBorder="1" applyAlignment="1">
      <alignment horizontal="center" vertical="center"/>
    </xf>
    <xf numFmtId="182" fontId="15" fillId="0" borderId="12" xfId="0" applyFont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Alignment="1">
      <alignment horizontal="right"/>
    </xf>
    <xf numFmtId="182" fontId="0" fillId="0" borderId="0" xfId="0" applyFont="1" applyAlignment="1">
      <alignment/>
    </xf>
    <xf numFmtId="182" fontId="9" fillId="0" borderId="0" xfId="0" applyFont="1" applyAlignment="1">
      <alignment horizontal="center"/>
    </xf>
    <xf numFmtId="188" fontId="11" fillId="0" borderId="0" xfId="0" applyNumberFormat="1" applyFont="1" applyAlignment="1">
      <alignment horizontal="right" wrapText="1"/>
    </xf>
    <xf numFmtId="182" fontId="15" fillId="0" borderId="0" xfId="0" applyFont="1" applyAlignment="1">
      <alignment wrapText="1"/>
    </xf>
    <xf numFmtId="182" fontId="11" fillId="0" borderId="0" xfId="0" applyFont="1" applyAlignment="1">
      <alignment horizontal="right"/>
    </xf>
    <xf numFmtId="182" fontId="15" fillId="0" borderId="0" xfId="0" applyFont="1" applyAlignment="1">
      <alignment horizontal="right"/>
    </xf>
    <xf numFmtId="188" fontId="11" fillId="0" borderId="0" xfId="0" applyNumberFormat="1" applyFont="1" applyAlignment="1">
      <alignment horizontal="right"/>
    </xf>
    <xf numFmtId="182" fontId="15" fillId="0" borderId="0" xfId="0" applyFont="1" applyAlignment="1">
      <alignment/>
    </xf>
    <xf numFmtId="49" fontId="10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Alignment="1">
      <alignment horizontal="right" wrapText="1"/>
    </xf>
    <xf numFmtId="182" fontId="11" fillId="0" borderId="0" xfId="0" applyFont="1" applyAlignment="1">
      <alignment wrapText="1"/>
    </xf>
    <xf numFmtId="182" fontId="11" fillId="0" borderId="0" xfId="0" applyFont="1" applyAlignment="1">
      <alignment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7" xfId="33"/>
    <cellStyle name="F2" xfId="34"/>
    <cellStyle name="F2 2" xfId="35"/>
    <cellStyle name="F3" xfId="36"/>
    <cellStyle name="F3 2" xfId="37"/>
    <cellStyle name="F4" xfId="38"/>
    <cellStyle name="F4 2" xfId="39"/>
    <cellStyle name="F5" xfId="40"/>
    <cellStyle name="F5 2" xfId="41"/>
    <cellStyle name="F6" xfId="42"/>
    <cellStyle name="F6 2" xfId="43"/>
    <cellStyle name="F7" xfId="44"/>
    <cellStyle name="F7 2" xfId="45"/>
    <cellStyle name="F8" xfId="46"/>
    <cellStyle name="F8 2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A6" sqref="A6"/>
    </sheetView>
  </sheetViews>
  <sheetFormatPr defaultColWidth="8.796875" defaultRowHeight="12.75" customHeight="1" outlineLevelRow="1"/>
  <cols>
    <col min="1" max="1" width="3.8984375" style="1" customWidth="1"/>
    <col min="2" max="2" width="15.69921875" style="1" customWidth="1"/>
    <col min="3" max="3" width="4.59765625" style="1" customWidth="1"/>
    <col min="4" max="4" width="55.296875" style="1" customWidth="1"/>
    <col min="5" max="5" width="10.796875" style="1" customWidth="1"/>
    <col min="6" max="16384" width="8.796875" style="1" customWidth="1"/>
  </cols>
  <sheetData>
    <row r="1" spans="1:5" ht="15">
      <c r="A1" s="79" t="s">
        <v>29</v>
      </c>
      <c r="B1" s="80"/>
      <c r="C1" s="80"/>
      <c r="D1" s="80"/>
      <c r="E1" s="80"/>
    </row>
    <row r="2" spans="1:5" ht="15">
      <c r="A2" s="79" t="s">
        <v>49</v>
      </c>
      <c r="B2" s="80"/>
      <c r="C2" s="80"/>
      <c r="D2" s="80"/>
      <c r="E2" s="80"/>
    </row>
    <row r="3" spans="1:5" ht="15">
      <c r="A3" s="79" t="s">
        <v>30</v>
      </c>
      <c r="B3" s="80"/>
      <c r="C3" s="80"/>
      <c r="D3" s="80"/>
      <c r="E3" s="80"/>
    </row>
    <row r="4" spans="1:5" ht="15">
      <c r="A4" s="79" t="s">
        <v>249</v>
      </c>
      <c r="B4" s="80"/>
      <c r="C4" s="80"/>
      <c r="D4" s="80"/>
      <c r="E4" s="80"/>
    </row>
    <row r="5" spans="1:5" ht="15">
      <c r="A5" s="79" t="s">
        <v>264</v>
      </c>
      <c r="B5" s="80"/>
      <c r="C5" s="80"/>
      <c r="D5" s="80"/>
      <c r="E5" s="80"/>
    </row>
    <row r="6" ht="14.25"/>
    <row r="7" spans="1:5" ht="14.25">
      <c r="A7" s="84" t="s">
        <v>31</v>
      </c>
      <c r="B7" s="84"/>
      <c r="C7" s="84"/>
      <c r="D7" s="84"/>
      <c r="E7" s="84"/>
    </row>
    <row r="8" spans="1:5" ht="14.25">
      <c r="A8" s="84" t="s">
        <v>50</v>
      </c>
      <c r="B8" s="84"/>
      <c r="C8" s="84"/>
      <c r="D8" s="84"/>
      <c r="E8" s="84"/>
    </row>
    <row r="9" spans="1:5" ht="14.25">
      <c r="A9" s="84" t="s">
        <v>250</v>
      </c>
      <c r="B9" s="84"/>
      <c r="C9" s="84"/>
      <c r="D9" s="84"/>
      <c r="E9" s="84"/>
    </row>
    <row r="10" ht="14.25"/>
    <row r="11" ht="14.25">
      <c r="E11" s="5" t="s">
        <v>48</v>
      </c>
    </row>
    <row r="12" spans="1:5" ht="49.5" customHeight="1">
      <c r="A12" s="81" t="s">
        <v>32</v>
      </c>
      <c r="B12" s="82"/>
      <c r="C12" s="83"/>
      <c r="D12" s="6" t="s">
        <v>33</v>
      </c>
      <c r="E12" s="6" t="s">
        <v>28</v>
      </c>
    </row>
    <row r="13" spans="1:5" ht="30.75" hidden="1">
      <c r="A13" s="46" t="s">
        <v>100</v>
      </c>
      <c r="B13" s="47"/>
      <c r="C13" s="47"/>
      <c r="D13" s="48" t="s">
        <v>206</v>
      </c>
      <c r="E13" s="49">
        <f>SUM(E14)</f>
        <v>0</v>
      </c>
    </row>
    <row r="14" spans="1:5" ht="62.25" hidden="1" outlineLevel="1">
      <c r="A14" s="50" t="s">
        <v>100</v>
      </c>
      <c r="B14" s="50" t="s">
        <v>169</v>
      </c>
      <c r="C14" s="50" t="s">
        <v>101</v>
      </c>
      <c r="D14" s="51" t="s">
        <v>139</v>
      </c>
      <c r="E14" s="52"/>
    </row>
    <row r="15" spans="1:5" ht="15" outlineLevel="1">
      <c r="A15" s="46" t="s">
        <v>61</v>
      </c>
      <c r="B15" s="47"/>
      <c r="C15" s="47"/>
      <c r="D15" s="53" t="s">
        <v>62</v>
      </c>
      <c r="E15" s="49">
        <f>SUM(E16:E19)</f>
        <v>3759967.27</v>
      </c>
    </row>
    <row r="16" spans="1:5" ht="93" outlineLevel="1">
      <c r="A16" s="50" t="s">
        <v>61</v>
      </c>
      <c r="B16" s="50" t="s">
        <v>218</v>
      </c>
      <c r="C16" s="50" t="s">
        <v>102</v>
      </c>
      <c r="D16" s="54" t="s">
        <v>222</v>
      </c>
      <c r="E16" s="52">
        <v>1884898.07</v>
      </c>
    </row>
    <row r="17" spans="1:5" ht="108.75" outlineLevel="1">
      <c r="A17" s="50" t="s">
        <v>61</v>
      </c>
      <c r="B17" s="50" t="s">
        <v>219</v>
      </c>
      <c r="C17" s="50" t="s">
        <v>102</v>
      </c>
      <c r="D17" s="54" t="s">
        <v>223</v>
      </c>
      <c r="E17" s="52">
        <v>10181.39</v>
      </c>
    </row>
    <row r="18" spans="1:5" ht="93">
      <c r="A18" s="50" t="s">
        <v>61</v>
      </c>
      <c r="B18" s="50" t="s">
        <v>220</v>
      </c>
      <c r="C18" s="50" t="s">
        <v>102</v>
      </c>
      <c r="D18" s="54" t="s">
        <v>224</v>
      </c>
      <c r="E18" s="52">
        <v>2081140.33</v>
      </c>
    </row>
    <row r="19" spans="1:5" ht="93" outlineLevel="1">
      <c r="A19" s="50" t="s">
        <v>61</v>
      </c>
      <c r="B19" s="50" t="s">
        <v>221</v>
      </c>
      <c r="C19" s="50" t="s">
        <v>102</v>
      </c>
      <c r="D19" s="54" t="s">
        <v>225</v>
      </c>
      <c r="E19" s="52">
        <v>-216252.52</v>
      </c>
    </row>
    <row r="20" spans="1:5" ht="15" outlineLevel="1">
      <c r="A20" s="46" t="s">
        <v>34</v>
      </c>
      <c r="B20" s="47"/>
      <c r="C20" s="47"/>
      <c r="D20" s="55" t="s">
        <v>35</v>
      </c>
      <c r="E20" s="49">
        <f>SUM(E21:E42)</f>
        <v>12404706.97</v>
      </c>
    </row>
    <row r="21" spans="1:5" ht="93" outlineLevel="1">
      <c r="A21" s="50" t="s">
        <v>34</v>
      </c>
      <c r="B21" s="50" t="s">
        <v>170</v>
      </c>
      <c r="C21" s="50" t="s">
        <v>102</v>
      </c>
      <c r="D21" s="54" t="s">
        <v>140</v>
      </c>
      <c r="E21" s="52">
        <v>9224989.5</v>
      </c>
    </row>
    <row r="22" spans="1:5" ht="78" outlineLevel="1">
      <c r="A22" s="50" t="s">
        <v>34</v>
      </c>
      <c r="B22" s="50" t="s">
        <v>171</v>
      </c>
      <c r="C22" s="50" t="s">
        <v>102</v>
      </c>
      <c r="D22" s="54" t="s">
        <v>141</v>
      </c>
      <c r="E22" s="52">
        <v>15859.46</v>
      </c>
    </row>
    <row r="23" spans="1:5" ht="93" outlineLevel="1">
      <c r="A23" s="50" t="s">
        <v>34</v>
      </c>
      <c r="B23" s="50" t="s">
        <v>172</v>
      </c>
      <c r="C23" s="50" t="s">
        <v>102</v>
      </c>
      <c r="D23" s="54" t="s">
        <v>142</v>
      </c>
      <c r="E23" s="52">
        <v>6573.04</v>
      </c>
    </row>
    <row r="24" spans="1:5" ht="124.5" outlineLevel="1">
      <c r="A24" s="50" t="s">
        <v>34</v>
      </c>
      <c r="B24" s="50" t="s">
        <v>173</v>
      </c>
      <c r="C24" s="50" t="s">
        <v>102</v>
      </c>
      <c r="D24" s="54" t="s">
        <v>143</v>
      </c>
      <c r="E24" s="52">
        <v>1630.51</v>
      </c>
    </row>
    <row r="25" spans="1:5" ht="108.75" outlineLevel="1">
      <c r="A25" s="50" t="s">
        <v>34</v>
      </c>
      <c r="B25" s="50" t="s">
        <v>174</v>
      </c>
      <c r="C25" s="50" t="s">
        <v>102</v>
      </c>
      <c r="D25" s="54" t="s">
        <v>144</v>
      </c>
      <c r="E25" s="52">
        <v>79.25</v>
      </c>
    </row>
    <row r="26" spans="1:5" ht="124.5" outlineLevel="1">
      <c r="A26" s="50" t="s">
        <v>34</v>
      </c>
      <c r="B26" s="50" t="s">
        <v>175</v>
      </c>
      <c r="C26" s="50" t="s">
        <v>102</v>
      </c>
      <c r="D26" s="54" t="s">
        <v>145</v>
      </c>
      <c r="E26" s="52">
        <v>125</v>
      </c>
    </row>
    <row r="27" spans="1:5" ht="62.25" outlineLevel="1">
      <c r="A27" s="50" t="s">
        <v>34</v>
      </c>
      <c r="B27" s="50" t="s">
        <v>176</v>
      </c>
      <c r="C27" s="50" t="s">
        <v>102</v>
      </c>
      <c r="D27" s="51" t="s">
        <v>146</v>
      </c>
      <c r="E27" s="52">
        <v>56337.92</v>
      </c>
    </row>
    <row r="28" spans="1:5" ht="46.5" outlineLevel="1">
      <c r="A28" s="50" t="s">
        <v>34</v>
      </c>
      <c r="B28" s="50" t="s">
        <v>177</v>
      </c>
      <c r="C28" s="50" t="s">
        <v>102</v>
      </c>
      <c r="D28" s="51" t="s">
        <v>147</v>
      </c>
      <c r="E28" s="52">
        <v>546.71</v>
      </c>
    </row>
    <row r="29" spans="1:5" ht="62.25" outlineLevel="1">
      <c r="A29" s="50" t="s">
        <v>34</v>
      </c>
      <c r="B29" s="50" t="s">
        <v>178</v>
      </c>
      <c r="C29" s="50" t="s">
        <v>102</v>
      </c>
      <c r="D29" s="51" t="s">
        <v>148</v>
      </c>
      <c r="E29" s="52">
        <v>456.25</v>
      </c>
    </row>
    <row r="30" spans="1:5" ht="46.5" outlineLevel="1">
      <c r="A30" s="50" t="s">
        <v>34</v>
      </c>
      <c r="B30" s="50" t="s">
        <v>179</v>
      </c>
      <c r="C30" s="50" t="s">
        <v>102</v>
      </c>
      <c r="D30" s="51" t="s">
        <v>149</v>
      </c>
      <c r="E30" s="52">
        <v>13310</v>
      </c>
    </row>
    <row r="31" spans="1:5" ht="30.75" outlineLevel="1">
      <c r="A31" s="50" t="s">
        <v>34</v>
      </c>
      <c r="B31" s="50" t="s">
        <v>180</v>
      </c>
      <c r="C31" s="50" t="s">
        <v>102</v>
      </c>
      <c r="D31" s="51" t="s">
        <v>150</v>
      </c>
      <c r="E31" s="52">
        <v>567.23</v>
      </c>
    </row>
    <row r="32" spans="1:5" ht="78" outlineLevel="1">
      <c r="A32" s="50" t="s">
        <v>34</v>
      </c>
      <c r="B32" s="50" t="s">
        <v>181</v>
      </c>
      <c r="C32" s="50" t="s">
        <v>102</v>
      </c>
      <c r="D32" s="51" t="s">
        <v>151</v>
      </c>
      <c r="E32" s="52">
        <v>2288084.87</v>
      </c>
    </row>
    <row r="33" spans="1:5" ht="46.5" outlineLevel="1">
      <c r="A33" s="50" t="s">
        <v>34</v>
      </c>
      <c r="B33" s="50" t="s">
        <v>182</v>
      </c>
      <c r="C33" s="50" t="s">
        <v>102</v>
      </c>
      <c r="D33" s="51" t="s">
        <v>152</v>
      </c>
      <c r="E33" s="52">
        <v>21290.96</v>
      </c>
    </row>
    <row r="34" spans="1:5" ht="46.5" hidden="1" outlineLevel="1">
      <c r="A34" s="50" t="s">
        <v>34</v>
      </c>
      <c r="B34" s="50" t="s">
        <v>207</v>
      </c>
      <c r="C34" s="50" t="s">
        <v>102</v>
      </c>
      <c r="D34" s="51" t="s">
        <v>208</v>
      </c>
      <c r="E34" s="52"/>
    </row>
    <row r="35" spans="1:5" ht="62.25" outlineLevel="1">
      <c r="A35" s="50" t="s">
        <v>34</v>
      </c>
      <c r="B35" s="50" t="s">
        <v>183</v>
      </c>
      <c r="C35" s="50" t="s">
        <v>102</v>
      </c>
      <c r="D35" s="51" t="s">
        <v>153</v>
      </c>
      <c r="E35" s="52">
        <v>661471</v>
      </c>
    </row>
    <row r="36" spans="1:5" ht="46.5" outlineLevel="1">
      <c r="A36" s="50" t="s">
        <v>34</v>
      </c>
      <c r="B36" s="50" t="s">
        <v>184</v>
      </c>
      <c r="C36" s="50" t="s">
        <v>102</v>
      </c>
      <c r="D36" s="51" t="s">
        <v>154</v>
      </c>
      <c r="E36" s="52">
        <v>8455.68</v>
      </c>
    </row>
    <row r="37" spans="1:5" ht="62.25" hidden="1">
      <c r="A37" s="50" t="s">
        <v>34</v>
      </c>
      <c r="B37" s="50" t="s">
        <v>185</v>
      </c>
      <c r="C37" s="50" t="s">
        <v>102</v>
      </c>
      <c r="D37" s="51" t="s">
        <v>155</v>
      </c>
      <c r="E37" s="52"/>
    </row>
    <row r="38" spans="1:5" ht="62.25">
      <c r="A38" s="50" t="s">
        <v>34</v>
      </c>
      <c r="B38" s="50" t="s">
        <v>186</v>
      </c>
      <c r="C38" s="50" t="s">
        <v>102</v>
      </c>
      <c r="D38" s="51" t="s">
        <v>156</v>
      </c>
      <c r="E38" s="52">
        <v>104201.69</v>
      </c>
    </row>
    <row r="39" spans="1:5" ht="46.5" outlineLevel="1">
      <c r="A39" s="50" t="s">
        <v>34</v>
      </c>
      <c r="B39" s="50" t="s">
        <v>187</v>
      </c>
      <c r="C39" s="50" t="s">
        <v>102</v>
      </c>
      <c r="D39" s="51" t="s">
        <v>157</v>
      </c>
      <c r="E39" s="52">
        <v>727.9</v>
      </c>
    </row>
    <row r="40" spans="1:5" ht="62.25" hidden="1" outlineLevel="1">
      <c r="A40" s="50" t="s">
        <v>34</v>
      </c>
      <c r="B40" s="50" t="s">
        <v>226</v>
      </c>
      <c r="C40" s="50" t="s">
        <v>102</v>
      </c>
      <c r="D40" s="51" t="s">
        <v>227</v>
      </c>
      <c r="E40" s="52"/>
    </row>
    <row r="41" spans="1:5" ht="30.75" hidden="1" outlineLevel="1">
      <c r="A41" s="50" t="s">
        <v>34</v>
      </c>
      <c r="B41" s="50" t="s">
        <v>188</v>
      </c>
      <c r="C41" s="50" t="s">
        <v>102</v>
      </c>
      <c r="D41" s="51" t="s">
        <v>158</v>
      </c>
      <c r="E41" s="52"/>
    </row>
    <row r="42" spans="1:5" ht="30.75" hidden="1" outlineLevel="1">
      <c r="A42" s="73" t="s">
        <v>34</v>
      </c>
      <c r="B42" s="74" t="s">
        <v>242</v>
      </c>
      <c r="C42" s="74" t="s">
        <v>102</v>
      </c>
      <c r="D42" s="75" t="s">
        <v>243</v>
      </c>
      <c r="E42" s="76"/>
    </row>
    <row r="43" spans="1:5" ht="28.5" outlineLevel="1">
      <c r="A43" s="46" t="s">
        <v>40</v>
      </c>
      <c r="B43" s="47"/>
      <c r="C43" s="47"/>
      <c r="D43" s="55" t="s">
        <v>37</v>
      </c>
      <c r="E43" s="49">
        <f>SUM(E44:E45)</f>
        <v>1356367.93</v>
      </c>
    </row>
    <row r="44" spans="1:5" ht="78" outlineLevel="1">
      <c r="A44" s="50" t="s">
        <v>40</v>
      </c>
      <c r="B44" s="50" t="s">
        <v>254</v>
      </c>
      <c r="C44" s="50" t="s">
        <v>103</v>
      </c>
      <c r="D44" s="54" t="s">
        <v>244</v>
      </c>
      <c r="E44" s="52">
        <v>1147245.75</v>
      </c>
    </row>
    <row r="45" spans="1:5" ht="46.5" outlineLevel="1">
      <c r="A45" s="50" t="s">
        <v>40</v>
      </c>
      <c r="B45" s="50" t="s">
        <v>189</v>
      </c>
      <c r="C45" s="50" t="s">
        <v>104</v>
      </c>
      <c r="D45" s="51" t="s">
        <v>159</v>
      </c>
      <c r="E45" s="52">
        <v>209122.18</v>
      </c>
    </row>
    <row r="46" spans="1:5" ht="15" outlineLevel="1">
      <c r="A46" s="46" t="s">
        <v>51</v>
      </c>
      <c r="B46" s="47"/>
      <c r="C46" s="47"/>
      <c r="D46" s="48" t="s">
        <v>106</v>
      </c>
      <c r="E46" s="49">
        <f>SUM(E47:E60)</f>
        <v>15685529.71</v>
      </c>
    </row>
    <row r="47" spans="1:5" ht="62.25">
      <c r="A47" s="50" t="s">
        <v>51</v>
      </c>
      <c r="B47" s="50" t="s">
        <v>190</v>
      </c>
      <c r="C47" s="50" t="s">
        <v>103</v>
      </c>
      <c r="D47" s="51" t="s">
        <v>160</v>
      </c>
      <c r="E47" s="52">
        <v>1195927.78</v>
      </c>
    </row>
    <row r="48" spans="1:5" ht="78">
      <c r="A48" s="50" t="s">
        <v>51</v>
      </c>
      <c r="B48" s="50" t="s">
        <v>191</v>
      </c>
      <c r="C48" s="50" t="s">
        <v>103</v>
      </c>
      <c r="D48" s="51" t="s">
        <v>161</v>
      </c>
      <c r="E48" s="52">
        <v>647103.85</v>
      </c>
    </row>
    <row r="49" spans="1:5" ht="30.75">
      <c r="A49" s="50" t="s">
        <v>51</v>
      </c>
      <c r="B49" s="50" t="s">
        <v>228</v>
      </c>
      <c r="C49" s="50" t="s">
        <v>105</v>
      </c>
      <c r="D49" s="51" t="s">
        <v>229</v>
      </c>
      <c r="E49" s="52">
        <v>576461.63</v>
      </c>
    </row>
    <row r="50" spans="1:5" ht="15">
      <c r="A50" s="50" t="s">
        <v>51</v>
      </c>
      <c r="B50" s="50" t="s">
        <v>192</v>
      </c>
      <c r="C50" s="50" t="s">
        <v>105</v>
      </c>
      <c r="D50" s="51" t="s">
        <v>162</v>
      </c>
      <c r="E50" s="52">
        <v>19.24</v>
      </c>
    </row>
    <row r="51" spans="1:5" ht="78">
      <c r="A51" s="50" t="s">
        <v>51</v>
      </c>
      <c r="B51" s="50" t="s">
        <v>255</v>
      </c>
      <c r="C51" s="50" t="s">
        <v>256</v>
      </c>
      <c r="D51" s="51" t="s">
        <v>257</v>
      </c>
      <c r="E51" s="52">
        <v>1037152.67</v>
      </c>
    </row>
    <row r="52" spans="1:5" ht="30.75">
      <c r="A52" s="50" t="s">
        <v>51</v>
      </c>
      <c r="B52" s="50" t="s">
        <v>241</v>
      </c>
      <c r="C52" s="50" t="s">
        <v>232</v>
      </c>
      <c r="D52" s="51" t="s">
        <v>240</v>
      </c>
      <c r="E52" s="52">
        <v>159000</v>
      </c>
    </row>
    <row r="53" spans="1:5" ht="46.5">
      <c r="A53" s="50" t="s">
        <v>51</v>
      </c>
      <c r="B53" s="50" t="s">
        <v>209</v>
      </c>
      <c r="C53" s="50" t="s">
        <v>232</v>
      </c>
      <c r="D53" s="51" t="s">
        <v>210</v>
      </c>
      <c r="E53" s="52">
        <v>3141166</v>
      </c>
    </row>
    <row r="54" spans="1:5" ht="15">
      <c r="A54" s="50" t="s">
        <v>51</v>
      </c>
      <c r="B54" s="50" t="s">
        <v>230</v>
      </c>
      <c r="C54" s="50" t="s">
        <v>232</v>
      </c>
      <c r="D54" s="51" t="s">
        <v>231</v>
      </c>
      <c r="E54" s="52">
        <v>7649302.04</v>
      </c>
    </row>
    <row r="55" spans="1:5" ht="30.75">
      <c r="A55" s="50" t="s">
        <v>51</v>
      </c>
      <c r="B55" s="50" t="s">
        <v>193</v>
      </c>
      <c r="C55" s="50" t="s">
        <v>232</v>
      </c>
      <c r="D55" s="51" t="s">
        <v>163</v>
      </c>
      <c r="E55" s="52">
        <v>23422</v>
      </c>
    </row>
    <row r="56" spans="1:5" ht="30.75">
      <c r="A56" s="50" t="s">
        <v>51</v>
      </c>
      <c r="B56" s="50" t="s">
        <v>194</v>
      </c>
      <c r="C56" s="50" t="s">
        <v>232</v>
      </c>
      <c r="D56" s="51" t="s">
        <v>164</v>
      </c>
      <c r="E56" s="52">
        <v>553682</v>
      </c>
    </row>
    <row r="57" spans="1:5" ht="30.75">
      <c r="A57" s="50" t="s">
        <v>51</v>
      </c>
      <c r="B57" s="50" t="s">
        <v>195</v>
      </c>
      <c r="C57" s="50" t="s">
        <v>232</v>
      </c>
      <c r="D57" s="51" t="s">
        <v>165</v>
      </c>
      <c r="E57" s="52">
        <v>62263</v>
      </c>
    </row>
    <row r="58" spans="1:5" ht="30.75">
      <c r="A58" s="50" t="s">
        <v>51</v>
      </c>
      <c r="B58" s="50" t="s">
        <v>196</v>
      </c>
      <c r="C58" s="50" t="s">
        <v>232</v>
      </c>
      <c r="D58" s="51" t="s">
        <v>166</v>
      </c>
      <c r="E58" s="52">
        <v>602267</v>
      </c>
    </row>
    <row r="59" spans="1:5" ht="46.5">
      <c r="A59" s="50" t="s">
        <v>51</v>
      </c>
      <c r="B59" s="50" t="s">
        <v>211</v>
      </c>
      <c r="C59" s="50" t="s">
        <v>232</v>
      </c>
      <c r="D59" s="51" t="s">
        <v>212</v>
      </c>
      <c r="E59" s="52">
        <v>30000</v>
      </c>
    </row>
    <row r="60" spans="1:5" ht="15">
      <c r="A60" s="50" t="s">
        <v>51</v>
      </c>
      <c r="B60" s="50" t="s">
        <v>197</v>
      </c>
      <c r="C60" s="50" t="s">
        <v>232</v>
      </c>
      <c r="D60" s="51" t="s">
        <v>167</v>
      </c>
      <c r="E60" s="52">
        <v>7762.5</v>
      </c>
    </row>
    <row r="61" spans="1:5" s="60" customFormat="1" ht="15">
      <c r="A61" s="56" t="s">
        <v>168</v>
      </c>
      <c r="B61" s="57"/>
      <c r="C61" s="57"/>
      <c r="D61" s="58"/>
      <c r="E61" s="59">
        <f>E46+E43+E20+E15+E13</f>
        <v>33206571.88</v>
      </c>
    </row>
    <row r="62" ht="14.25"/>
    <row r="63" ht="14.25"/>
  </sheetData>
  <sheetProtection/>
  <mergeCells count="9">
    <mergeCell ref="A1:E1"/>
    <mergeCell ref="A2:E2"/>
    <mergeCell ref="A3:E3"/>
    <mergeCell ref="A4:E4"/>
    <mergeCell ref="A12:C12"/>
    <mergeCell ref="A5:E5"/>
    <mergeCell ref="A7:E7"/>
    <mergeCell ref="A8:E8"/>
    <mergeCell ref="A9:E9"/>
  </mergeCells>
  <printOptions/>
  <pageMargins left="0.5905511811023623" right="0.07874015748031496" top="0" bottom="0" header="0.5118110236220472" footer="0.5118110236220472"/>
  <pageSetup fitToHeight="3" fitToWidth="1" orientation="portrait" paperSize="9" scale="82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4"/>
  <sheetViews>
    <sheetView zoomScalePageLayoutView="0" workbookViewId="0" topLeftCell="A1">
      <selection activeCell="A6" sqref="A6:D6"/>
    </sheetView>
  </sheetViews>
  <sheetFormatPr defaultColWidth="8.796875" defaultRowHeight="15"/>
  <cols>
    <col min="1" max="1" width="54.296875" style="14" customWidth="1"/>
    <col min="2" max="2" width="10.5" style="14" customWidth="1"/>
    <col min="3" max="3" width="5.5" style="14" customWidth="1"/>
    <col min="4" max="4" width="13.296875" style="28" customWidth="1"/>
    <col min="5" max="16384" width="8.796875" style="7" customWidth="1"/>
  </cols>
  <sheetData>
    <row r="1" spans="1:6" ht="14.25">
      <c r="A1" s="88" t="s">
        <v>135</v>
      </c>
      <c r="B1" s="88"/>
      <c r="C1" s="88"/>
      <c r="D1" s="88"/>
      <c r="E1" s="8"/>
      <c r="F1" s="2"/>
    </row>
    <row r="2" spans="1:6" ht="15.75" customHeight="1">
      <c r="A2" s="90" t="s">
        <v>49</v>
      </c>
      <c r="B2" s="90"/>
      <c r="C2" s="90"/>
      <c r="D2" s="90"/>
      <c r="E2" s="9"/>
      <c r="F2" s="9"/>
    </row>
    <row r="3" spans="1:6" ht="15.75" customHeight="1">
      <c r="A3" s="90" t="s">
        <v>27</v>
      </c>
      <c r="B3" s="90"/>
      <c r="C3" s="90"/>
      <c r="D3" s="90"/>
      <c r="E3" s="9"/>
      <c r="F3" s="9"/>
    </row>
    <row r="4" spans="1:6" ht="16.5" customHeight="1">
      <c r="A4" s="90" t="s">
        <v>249</v>
      </c>
      <c r="B4" s="90"/>
      <c r="C4" s="90"/>
      <c r="D4" s="90"/>
      <c r="E4" s="9"/>
      <c r="F4" s="9"/>
    </row>
    <row r="5" spans="1:6" ht="16.5" customHeight="1">
      <c r="A5" s="88" t="s">
        <v>264</v>
      </c>
      <c r="B5" s="88"/>
      <c r="C5" s="88"/>
      <c r="D5" s="88"/>
      <c r="E5" s="10"/>
      <c r="F5" s="10"/>
    </row>
    <row r="6" spans="1:4" ht="16.5" customHeight="1">
      <c r="A6" s="89"/>
      <c r="B6" s="89"/>
      <c r="C6" s="89"/>
      <c r="D6" s="89"/>
    </row>
    <row r="7" spans="1:4" ht="19.5" customHeight="1">
      <c r="A7" s="91" t="s">
        <v>251</v>
      </c>
      <c r="B7" s="91"/>
      <c r="C7" s="91"/>
      <c r="D7" s="91"/>
    </row>
    <row r="8" spans="1:4" ht="21" customHeight="1">
      <c r="A8" s="92"/>
      <c r="B8" s="92"/>
      <c r="C8" s="92"/>
      <c r="D8" s="92"/>
    </row>
    <row r="9" spans="1:4" ht="14.25">
      <c r="A9" s="11"/>
      <c r="B9" s="11"/>
      <c r="C9" s="11"/>
      <c r="D9" s="27" t="s">
        <v>48</v>
      </c>
    </row>
    <row r="10" spans="1:4" s="12" customFormat="1" ht="14.25">
      <c r="A10" s="85" t="s">
        <v>0</v>
      </c>
      <c r="B10" s="85" t="s">
        <v>75</v>
      </c>
      <c r="C10" s="85" t="s">
        <v>76</v>
      </c>
      <c r="D10" s="85" t="s">
        <v>28</v>
      </c>
    </row>
    <row r="11" spans="1:4" ht="14.25">
      <c r="A11" s="86"/>
      <c r="B11" s="87"/>
      <c r="C11" s="87"/>
      <c r="D11" s="86"/>
    </row>
    <row r="12" spans="1:4" ht="14.25">
      <c r="A12" s="41"/>
      <c r="B12" s="41"/>
      <c r="C12" s="41"/>
      <c r="D12" s="41"/>
    </row>
    <row r="13" spans="1:4" ht="15">
      <c r="A13" s="66" t="s">
        <v>63</v>
      </c>
      <c r="B13" s="67" t="s">
        <v>107</v>
      </c>
      <c r="C13" s="67"/>
      <c r="D13" s="68">
        <f>D14+D16+D18+D20+D22+D24+D30+D33+D36+D38+D40+D44+D47+D79+D51+D55+D57+D60+D62+D64+D68+D26+D42+D66+D71+D28+D49+D73+D75+D77</f>
        <v>31042402.51</v>
      </c>
    </row>
    <row r="14" spans="1:4" ht="15">
      <c r="A14" s="61" t="s">
        <v>77</v>
      </c>
      <c r="B14" s="62" t="s">
        <v>108</v>
      </c>
      <c r="C14" s="62"/>
      <c r="D14" s="69">
        <f>D15</f>
        <v>1118561.07</v>
      </c>
    </row>
    <row r="15" spans="1:4" ht="30.75">
      <c r="A15" s="61" t="s">
        <v>66</v>
      </c>
      <c r="B15" s="62" t="s">
        <v>108</v>
      </c>
      <c r="C15" s="62" t="s">
        <v>67</v>
      </c>
      <c r="D15" s="69">
        <f>1018561.07+100000</f>
        <v>1118561.07</v>
      </c>
    </row>
    <row r="16" spans="1:4" ht="30.75">
      <c r="A16" s="61" t="s">
        <v>109</v>
      </c>
      <c r="B16" s="62" t="s">
        <v>110</v>
      </c>
      <c r="C16" s="62"/>
      <c r="D16" s="69">
        <f>D17</f>
        <v>1005484.97</v>
      </c>
    </row>
    <row r="17" spans="1:4" ht="30.75">
      <c r="A17" s="61" t="s">
        <v>66</v>
      </c>
      <c r="B17" s="62" t="s">
        <v>110</v>
      </c>
      <c r="C17" s="62" t="s">
        <v>67</v>
      </c>
      <c r="D17" s="69">
        <v>1005484.97</v>
      </c>
    </row>
    <row r="18" spans="1:4" ht="30.75">
      <c r="A18" s="61" t="s">
        <v>234</v>
      </c>
      <c r="B18" s="62" t="s">
        <v>233</v>
      </c>
      <c r="C18" s="62"/>
      <c r="D18" s="69">
        <f>D19</f>
        <v>201439.2</v>
      </c>
    </row>
    <row r="19" spans="1:4" ht="30.75">
      <c r="A19" s="61" t="s">
        <v>66</v>
      </c>
      <c r="B19" s="62" t="s">
        <v>233</v>
      </c>
      <c r="C19" s="62" t="s">
        <v>67</v>
      </c>
      <c r="D19" s="69">
        <v>201439.2</v>
      </c>
    </row>
    <row r="20" spans="1:4" ht="15" hidden="1">
      <c r="A20" s="61" t="s">
        <v>235</v>
      </c>
      <c r="B20" s="62" t="s">
        <v>111</v>
      </c>
      <c r="C20" s="62"/>
      <c r="D20" s="69">
        <f>D21</f>
        <v>0</v>
      </c>
    </row>
    <row r="21" spans="1:4" ht="30.75" hidden="1">
      <c r="A21" s="61" t="s">
        <v>66</v>
      </c>
      <c r="B21" s="62" t="s">
        <v>111</v>
      </c>
      <c r="C21" s="62" t="s">
        <v>67</v>
      </c>
      <c r="D21" s="69"/>
    </row>
    <row r="22" spans="1:4" ht="62.25" hidden="1">
      <c r="A22" s="61" t="s">
        <v>78</v>
      </c>
      <c r="B22" s="62" t="s">
        <v>112</v>
      </c>
      <c r="C22" s="62"/>
      <c r="D22" s="69">
        <f>D23</f>
        <v>0</v>
      </c>
    </row>
    <row r="23" spans="1:4" ht="30.75" hidden="1">
      <c r="A23" s="61" t="s">
        <v>66</v>
      </c>
      <c r="B23" s="62" t="s">
        <v>112</v>
      </c>
      <c r="C23" s="62" t="s">
        <v>67</v>
      </c>
      <c r="D23" s="69"/>
    </row>
    <row r="24" spans="1:4" ht="30.75" hidden="1">
      <c r="A24" s="61" t="s">
        <v>113</v>
      </c>
      <c r="B24" s="62" t="s">
        <v>114</v>
      </c>
      <c r="C24" s="62"/>
      <c r="D24" s="69">
        <f>D25</f>
        <v>0</v>
      </c>
    </row>
    <row r="25" spans="1:4" ht="30.75" hidden="1">
      <c r="A25" s="61" t="s">
        <v>66</v>
      </c>
      <c r="B25" s="62" t="s">
        <v>114</v>
      </c>
      <c r="C25" s="62" t="s">
        <v>67</v>
      </c>
      <c r="D25" s="69"/>
    </row>
    <row r="26" spans="1:4" ht="30.75" hidden="1">
      <c r="A26" s="61" t="s">
        <v>198</v>
      </c>
      <c r="B26" s="62" t="s">
        <v>199</v>
      </c>
      <c r="C26" s="62"/>
      <c r="D26" s="69">
        <f>D27</f>
        <v>0</v>
      </c>
    </row>
    <row r="27" spans="1:4" ht="30.75" hidden="1">
      <c r="A27" s="61" t="s">
        <v>66</v>
      </c>
      <c r="B27" s="62" t="s">
        <v>199</v>
      </c>
      <c r="C27" s="62" t="s">
        <v>67</v>
      </c>
      <c r="D27" s="69"/>
    </row>
    <row r="28" spans="1:4" ht="30.75" hidden="1">
      <c r="A28" s="61" t="s">
        <v>237</v>
      </c>
      <c r="B28" s="62" t="s">
        <v>236</v>
      </c>
      <c r="C28" s="62"/>
      <c r="D28" s="69">
        <f>D29</f>
        <v>0</v>
      </c>
    </row>
    <row r="29" spans="1:4" ht="30.75" hidden="1">
      <c r="A29" s="61" t="s">
        <v>66</v>
      </c>
      <c r="B29" s="62" t="s">
        <v>236</v>
      </c>
      <c r="C29" s="62" t="s">
        <v>67</v>
      </c>
      <c r="D29" s="69"/>
    </row>
    <row r="30" spans="1:4" ht="30.75">
      <c r="A30" s="61" t="s">
        <v>79</v>
      </c>
      <c r="B30" s="62" t="s">
        <v>115</v>
      </c>
      <c r="C30" s="62"/>
      <c r="D30" s="69">
        <f>D31+D32</f>
        <v>553682</v>
      </c>
    </row>
    <row r="31" spans="1:4" ht="62.25">
      <c r="A31" s="61" t="s">
        <v>64</v>
      </c>
      <c r="B31" s="62" t="s">
        <v>115</v>
      </c>
      <c r="C31" s="62" t="s">
        <v>61</v>
      </c>
      <c r="D31" s="69">
        <f>384523.29+114083.54</f>
        <v>498606.83</v>
      </c>
    </row>
    <row r="32" spans="1:4" ht="30.75">
      <c r="A32" s="61" t="s">
        <v>66</v>
      </c>
      <c r="B32" s="62" t="s">
        <v>115</v>
      </c>
      <c r="C32" s="62" t="s">
        <v>67</v>
      </c>
      <c r="D32" s="69">
        <f>28075.17+27000</f>
        <v>55075.17</v>
      </c>
    </row>
    <row r="33" spans="1:4" ht="15">
      <c r="A33" s="61" t="s">
        <v>15</v>
      </c>
      <c r="B33" s="62" t="s">
        <v>116</v>
      </c>
      <c r="C33" s="62"/>
      <c r="D33" s="69">
        <f>D34+D35</f>
        <v>62263</v>
      </c>
    </row>
    <row r="34" spans="1:4" ht="62.25">
      <c r="A34" s="61" t="s">
        <v>64</v>
      </c>
      <c r="B34" s="62" t="s">
        <v>116</v>
      </c>
      <c r="C34" s="62" t="s">
        <v>61</v>
      </c>
      <c r="D34" s="69">
        <f>38633.06+11667.19</f>
        <v>50300.25</v>
      </c>
    </row>
    <row r="35" spans="1:4" ht="30.75">
      <c r="A35" s="61" t="s">
        <v>66</v>
      </c>
      <c r="B35" s="62" t="s">
        <v>116</v>
      </c>
      <c r="C35" s="62" t="s">
        <v>67</v>
      </c>
      <c r="D35" s="69">
        <v>11962.75</v>
      </c>
    </row>
    <row r="36" spans="1:4" ht="62.25">
      <c r="A36" s="61" t="s">
        <v>117</v>
      </c>
      <c r="B36" s="62" t="s">
        <v>118</v>
      </c>
      <c r="C36" s="62"/>
      <c r="D36" s="69">
        <f>D37</f>
        <v>436100</v>
      </c>
    </row>
    <row r="37" spans="1:4" ht="15">
      <c r="A37" s="61" t="s">
        <v>21</v>
      </c>
      <c r="B37" s="62" t="s">
        <v>118</v>
      </c>
      <c r="C37" s="62" t="s">
        <v>80</v>
      </c>
      <c r="D37" s="69">
        <v>436100</v>
      </c>
    </row>
    <row r="38" spans="1:4" ht="30.75">
      <c r="A38" s="61" t="s">
        <v>119</v>
      </c>
      <c r="B38" s="62" t="s">
        <v>120</v>
      </c>
      <c r="C38" s="62"/>
      <c r="D38" s="69">
        <f>D39</f>
        <v>127573</v>
      </c>
    </row>
    <row r="39" spans="1:4" ht="15">
      <c r="A39" s="61" t="s">
        <v>21</v>
      </c>
      <c r="B39" s="62" t="s">
        <v>120</v>
      </c>
      <c r="C39" s="62" t="s">
        <v>80</v>
      </c>
      <c r="D39" s="69">
        <v>127573</v>
      </c>
    </row>
    <row r="40" spans="1:4" ht="30.75" hidden="1">
      <c r="A40" s="61" t="s">
        <v>200</v>
      </c>
      <c r="B40" s="62" t="s">
        <v>201</v>
      </c>
      <c r="C40" s="62"/>
      <c r="D40" s="69">
        <f>D41</f>
        <v>0</v>
      </c>
    </row>
    <row r="41" spans="1:4" ht="30.75" hidden="1">
      <c r="A41" s="61" t="s">
        <v>66</v>
      </c>
      <c r="B41" s="62" t="s">
        <v>201</v>
      </c>
      <c r="C41" s="62" t="s">
        <v>67</v>
      </c>
      <c r="D41" s="69"/>
    </row>
    <row r="42" spans="1:4" ht="30.75" hidden="1">
      <c r="A42" s="61" t="s">
        <v>203</v>
      </c>
      <c r="B42" s="62" t="s">
        <v>202</v>
      </c>
      <c r="C42" s="62"/>
      <c r="D42" s="69">
        <f>D43</f>
        <v>0</v>
      </c>
    </row>
    <row r="43" spans="1:4" ht="30.75" hidden="1">
      <c r="A43" s="61" t="s">
        <v>66</v>
      </c>
      <c r="B43" s="62" t="s">
        <v>202</v>
      </c>
      <c r="C43" s="62" t="s">
        <v>67</v>
      </c>
      <c r="D43" s="69"/>
    </row>
    <row r="44" spans="1:4" ht="93">
      <c r="A44" s="71" t="s">
        <v>121</v>
      </c>
      <c r="B44" s="62" t="s">
        <v>122</v>
      </c>
      <c r="C44" s="62"/>
      <c r="D44" s="69">
        <f>D45+D46</f>
        <v>23422</v>
      </c>
    </row>
    <row r="45" spans="1:4" ht="62.25">
      <c r="A45" s="61" t="s">
        <v>64</v>
      </c>
      <c r="B45" s="62" t="s">
        <v>122</v>
      </c>
      <c r="C45" s="62" t="s">
        <v>61</v>
      </c>
      <c r="D45" s="69">
        <f>13381+4041</f>
        <v>17422</v>
      </c>
    </row>
    <row r="46" spans="1:4" ht="30.75">
      <c r="A46" s="61" t="s">
        <v>66</v>
      </c>
      <c r="B46" s="62" t="s">
        <v>122</v>
      </c>
      <c r="C46" s="62" t="s">
        <v>67</v>
      </c>
      <c r="D46" s="69">
        <v>6000</v>
      </c>
    </row>
    <row r="47" spans="1:4" ht="42" customHeight="1" hidden="1">
      <c r="A47" s="61" t="s">
        <v>216</v>
      </c>
      <c r="B47" s="62" t="s">
        <v>215</v>
      </c>
      <c r="C47" s="62"/>
      <c r="D47" s="69">
        <f>D48</f>
        <v>0</v>
      </c>
    </row>
    <row r="48" spans="1:4" ht="30.75" hidden="1">
      <c r="A48" s="61" t="s">
        <v>66</v>
      </c>
      <c r="B48" s="62" t="s">
        <v>215</v>
      </c>
      <c r="C48" s="62" t="s">
        <v>67</v>
      </c>
      <c r="D48" s="69"/>
    </row>
    <row r="49" spans="1:4" ht="30.75" hidden="1">
      <c r="A49" s="61" t="s">
        <v>123</v>
      </c>
      <c r="B49" s="62" t="s">
        <v>124</v>
      </c>
      <c r="C49" s="62"/>
      <c r="D49" s="69">
        <f>D50</f>
        <v>0</v>
      </c>
    </row>
    <row r="50" spans="1:4" ht="15" hidden="1">
      <c r="A50" s="61" t="s">
        <v>68</v>
      </c>
      <c r="B50" s="62" t="s">
        <v>124</v>
      </c>
      <c r="C50" s="62" t="s">
        <v>69</v>
      </c>
      <c r="D50" s="69"/>
    </row>
    <row r="51" spans="1:4" ht="30.75">
      <c r="A51" s="61" t="s">
        <v>65</v>
      </c>
      <c r="B51" s="62" t="s">
        <v>126</v>
      </c>
      <c r="C51" s="62"/>
      <c r="D51" s="69">
        <f>D52+D53+D54</f>
        <v>11516833.36</v>
      </c>
    </row>
    <row r="52" spans="1:4" ht="62.25">
      <c r="A52" s="61" t="s">
        <v>64</v>
      </c>
      <c r="B52" s="62" t="s">
        <v>126</v>
      </c>
      <c r="C52" s="62" t="s">
        <v>61</v>
      </c>
      <c r="D52" s="69">
        <f>6157281.8+122240.58+1853068.88</f>
        <v>8132591.26</v>
      </c>
    </row>
    <row r="53" spans="1:4" ht="30.75">
      <c r="A53" s="61" t="s">
        <v>66</v>
      </c>
      <c r="B53" s="62" t="s">
        <v>126</v>
      </c>
      <c r="C53" s="62" t="s">
        <v>67</v>
      </c>
      <c r="D53" s="69">
        <f>1247660.49+1944929.61</f>
        <v>3192590.1</v>
      </c>
    </row>
    <row r="54" spans="1:4" ht="15">
      <c r="A54" s="61" t="s">
        <v>68</v>
      </c>
      <c r="B54" s="62" t="s">
        <v>126</v>
      </c>
      <c r="C54" s="62" t="s">
        <v>69</v>
      </c>
      <c r="D54" s="69">
        <f>187833+3819</f>
        <v>191652</v>
      </c>
    </row>
    <row r="55" spans="1:4" ht="30.75">
      <c r="A55" s="61" t="s">
        <v>74</v>
      </c>
      <c r="B55" s="62" t="s">
        <v>127</v>
      </c>
      <c r="C55" s="62"/>
      <c r="D55" s="69">
        <f>D56</f>
        <v>374534.12</v>
      </c>
    </row>
    <row r="56" spans="1:4" ht="62.25">
      <c r="A56" s="61" t="s">
        <v>64</v>
      </c>
      <c r="B56" s="62" t="s">
        <v>127</v>
      </c>
      <c r="C56" s="62" t="s">
        <v>61</v>
      </c>
      <c r="D56" s="69">
        <f>289615.66+84918.46</f>
        <v>374534.12</v>
      </c>
    </row>
    <row r="57" spans="1:4" ht="15">
      <c r="A57" s="61" t="s">
        <v>70</v>
      </c>
      <c r="B57" s="62" t="s">
        <v>128</v>
      </c>
      <c r="C57" s="62"/>
      <c r="D57" s="69">
        <f>D58+D59</f>
        <v>1482499.14</v>
      </c>
    </row>
    <row r="58" spans="1:4" ht="30.75">
      <c r="A58" s="61" t="s">
        <v>66</v>
      </c>
      <c r="B58" s="62" t="s">
        <v>128</v>
      </c>
      <c r="C58" s="62" t="s">
        <v>67</v>
      </c>
      <c r="D58" s="69">
        <f>1103508.14+338422.92</f>
        <v>1441931.06</v>
      </c>
    </row>
    <row r="59" spans="1:4" ht="15">
      <c r="A59" s="61" t="s">
        <v>68</v>
      </c>
      <c r="B59" s="62" t="s">
        <v>128</v>
      </c>
      <c r="C59" s="62" t="s">
        <v>69</v>
      </c>
      <c r="D59" s="69">
        <f>19568.08+21000</f>
        <v>40568.08</v>
      </c>
    </row>
    <row r="60" spans="1:4" ht="30.75">
      <c r="A60" s="61" t="s">
        <v>71</v>
      </c>
      <c r="B60" s="62" t="s">
        <v>129</v>
      </c>
      <c r="C60" s="62"/>
      <c r="D60" s="69">
        <f>D61</f>
        <v>534276.63</v>
      </c>
    </row>
    <row r="61" spans="1:4" ht="15">
      <c r="A61" s="61" t="s">
        <v>72</v>
      </c>
      <c r="B61" s="62" t="s">
        <v>129</v>
      </c>
      <c r="C61" s="62" t="s">
        <v>73</v>
      </c>
      <c r="D61" s="69">
        <v>534276.63</v>
      </c>
    </row>
    <row r="62" spans="1:4" ht="15">
      <c r="A62" s="61" t="s">
        <v>16</v>
      </c>
      <c r="B62" s="62" t="s">
        <v>130</v>
      </c>
      <c r="C62" s="62"/>
      <c r="D62" s="69">
        <f>D63</f>
        <v>543005.75</v>
      </c>
    </row>
    <row r="63" spans="1:4" ht="30.75">
      <c r="A63" s="61" t="s">
        <v>66</v>
      </c>
      <c r="B63" s="62" t="s">
        <v>130</v>
      </c>
      <c r="C63" s="62" t="s">
        <v>67</v>
      </c>
      <c r="D63" s="69">
        <f>112566.13+430439.62</f>
        <v>543005.75</v>
      </c>
    </row>
    <row r="64" spans="1:4" ht="30.75" hidden="1">
      <c r="A64" s="61" t="s">
        <v>17</v>
      </c>
      <c r="B64" s="62" t="s">
        <v>131</v>
      </c>
      <c r="C64" s="62"/>
      <c r="D64" s="69">
        <f>D65</f>
        <v>0</v>
      </c>
    </row>
    <row r="65" spans="1:4" ht="30.75" hidden="1">
      <c r="A65" s="61" t="s">
        <v>66</v>
      </c>
      <c r="B65" s="62" t="s">
        <v>131</v>
      </c>
      <c r="C65" s="62" t="s">
        <v>67</v>
      </c>
      <c r="D65" s="69"/>
    </row>
    <row r="66" spans="1:4" ht="15" hidden="1">
      <c r="A66" s="61" t="s">
        <v>214</v>
      </c>
      <c r="B66" s="62" t="s">
        <v>213</v>
      </c>
      <c r="C66" s="62"/>
      <c r="D66" s="69">
        <f>D67</f>
        <v>0</v>
      </c>
    </row>
    <row r="67" spans="1:4" ht="30.75" hidden="1">
      <c r="A67" s="61" t="s">
        <v>66</v>
      </c>
      <c r="B67" s="62" t="s">
        <v>213</v>
      </c>
      <c r="C67" s="62" t="s">
        <v>67</v>
      </c>
      <c r="D67" s="69"/>
    </row>
    <row r="68" spans="1:4" ht="15">
      <c r="A68" s="61" t="s">
        <v>18</v>
      </c>
      <c r="B68" s="62" t="s">
        <v>132</v>
      </c>
      <c r="C68" s="62"/>
      <c r="D68" s="69">
        <f>D69+D70</f>
        <v>1528882.82</v>
      </c>
    </row>
    <row r="69" spans="1:4" ht="30.75">
      <c r="A69" s="61" t="s">
        <v>66</v>
      </c>
      <c r="B69" s="62" t="s">
        <v>132</v>
      </c>
      <c r="C69" s="62" t="s">
        <v>67</v>
      </c>
      <c r="D69" s="69">
        <v>1268882.82</v>
      </c>
    </row>
    <row r="70" spans="1:4" ht="15">
      <c r="A70" s="61" t="s">
        <v>68</v>
      </c>
      <c r="B70" s="62" t="s">
        <v>132</v>
      </c>
      <c r="C70" s="62" t="s">
        <v>69</v>
      </c>
      <c r="D70" s="69">
        <v>260000</v>
      </c>
    </row>
    <row r="71" spans="1:4" ht="30.75">
      <c r="A71" s="61" t="s">
        <v>217</v>
      </c>
      <c r="B71" s="62" t="s">
        <v>239</v>
      </c>
      <c r="C71" s="62"/>
      <c r="D71" s="69">
        <f>D72</f>
        <v>3490184.44</v>
      </c>
    </row>
    <row r="72" spans="1:4" ht="30.75">
      <c r="A72" s="61" t="s">
        <v>66</v>
      </c>
      <c r="B72" s="62" t="s">
        <v>239</v>
      </c>
      <c r="C72" s="62" t="s">
        <v>67</v>
      </c>
      <c r="D72" s="69">
        <v>3490184.44</v>
      </c>
    </row>
    <row r="73" spans="1:4" ht="15">
      <c r="A73" s="61" t="s">
        <v>262</v>
      </c>
      <c r="B73" s="62" t="s">
        <v>263</v>
      </c>
      <c r="C73" s="62"/>
      <c r="D73" s="69">
        <f>D74</f>
        <v>285273.06</v>
      </c>
    </row>
    <row r="74" spans="1:4" ht="30.75">
      <c r="A74" s="61" t="s">
        <v>66</v>
      </c>
      <c r="B74" s="62" t="s">
        <v>263</v>
      </c>
      <c r="C74" s="62" t="s">
        <v>67</v>
      </c>
      <c r="D74" s="69">
        <v>285273.06</v>
      </c>
    </row>
    <row r="75" spans="1:4" ht="46.5">
      <c r="A75" s="61" t="s">
        <v>259</v>
      </c>
      <c r="B75" s="62" t="s">
        <v>258</v>
      </c>
      <c r="C75" s="62"/>
      <c r="D75" s="69">
        <f>D76</f>
        <v>102395.04</v>
      </c>
    </row>
    <row r="76" spans="1:4" ht="30.75">
      <c r="A76" s="61" t="s">
        <v>66</v>
      </c>
      <c r="B76" s="62" t="s">
        <v>258</v>
      </c>
      <c r="C76" s="62" t="s">
        <v>67</v>
      </c>
      <c r="D76" s="69">
        <f>18089.68+84305.36</f>
        <v>102395.04</v>
      </c>
    </row>
    <row r="77" spans="1:4" ht="46.5">
      <c r="A77" s="61" t="s">
        <v>261</v>
      </c>
      <c r="B77" s="62" t="s">
        <v>260</v>
      </c>
      <c r="C77" s="62"/>
      <c r="D77" s="69">
        <f>D78</f>
        <v>4319191.91</v>
      </c>
    </row>
    <row r="78" spans="1:4" ht="30.75">
      <c r="A78" s="61" t="s">
        <v>66</v>
      </c>
      <c r="B78" s="62" t="s">
        <v>260</v>
      </c>
      <c r="C78" s="62" t="s">
        <v>67</v>
      </c>
      <c r="D78" s="69">
        <v>4319191.91</v>
      </c>
    </row>
    <row r="79" spans="1:4" ht="30.75">
      <c r="A79" s="61" t="s">
        <v>246</v>
      </c>
      <c r="B79" s="62" t="s">
        <v>245</v>
      </c>
      <c r="C79" s="62"/>
      <c r="D79" s="69">
        <f>D80</f>
        <v>3336801</v>
      </c>
    </row>
    <row r="80" spans="1:4" ht="30.75">
      <c r="A80" s="61" t="s">
        <v>66</v>
      </c>
      <c r="B80" s="62" t="s">
        <v>245</v>
      </c>
      <c r="C80" s="62" t="s">
        <v>67</v>
      </c>
      <c r="D80" s="69">
        <v>3336801</v>
      </c>
    </row>
    <row r="81" spans="1:4" ht="15">
      <c r="A81" s="66" t="s">
        <v>82</v>
      </c>
      <c r="B81" s="67"/>
      <c r="C81" s="67"/>
      <c r="D81" s="68">
        <f>D13</f>
        <v>31042402.51</v>
      </c>
    </row>
    <row r="82" spans="1:3" ht="14.25">
      <c r="A82" s="13"/>
      <c r="B82" s="13"/>
      <c r="C82" s="13"/>
    </row>
    <row r="83" spans="1:3" ht="14.25">
      <c r="A83" s="13"/>
      <c r="B83" s="13"/>
      <c r="C83" s="13"/>
    </row>
    <row r="84" spans="1:3" ht="14.25">
      <c r="A84" s="13"/>
      <c r="B84" s="13"/>
      <c r="C84" s="13"/>
    </row>
    <row r="85" spans="1:3" ht="14.25">
      <c r="A85" s="13"/>
      <c r="B85" s="13"/>
      <c r="C85" s="13"/>
    </row>
    <row r="86" spans="1:3" ht="14.25">
      <c r="A86" s="13"/>
      <c r="B86" s="13"/>
      <c r="C86" s="13"/>
    </row>
    <row r="87" spans="1:3" ht="14.25">
      <c r="A87" s="13"/>
      <c r="B87" s="13"/>
      <c r="C87" s="13"/>
    </row>
    <row r="88" spans="1:3" ht="14.25">
      <c r="A88" s="13"/>
      <c r="B88" s="13"/>
      <c r="C88" s="13"/>
    </row>
    <row r="89" spans="1:3" ht="14.25">
      <c r="A89" s="13"/>
      <c r="B89" s="13"/>
      <c r="C89" s="13"/>
    </row>
    <row r="90" spans="1:3" ht="14.25">
      <c r="A90" s="13"/>
      <c r="B90" s="13"/>
      <c r="C90" s="13"/>
    </row>
    <row r="91" spans="1:3" ht="14.25">
      <c r="A91" s="13"/>
      <c r="B91" s="13"/>
      <c r="C91" s="13"/>
    </row>
    <row r="92" spans="1:3" ht="14.25">
      <c r="A92" s="13"/>
      <c r="B92" s="13"/>
      <c r="C92" s="13"/>
    </row>
    <row r="93" spans="1:3" ht="14.25">
      <c r="A93" s="13"/>
      <c r="B93" s="13"/>
      <c r="C93" s="13"/>
    </row>
    <row r="94" spans="1:3" ht="14.25">
      <c r="A94" s="13"/>
      <c r="B94" s="13"/>
      <c r="C94" s="13"/>
    </row>
    <row r="95" spans="1:3" ht="14.25">
      <c r="A95" s="13"/>
      <c r="B95" s="13"/>
      <c r="C95" s="13"/>
    </row>
    <row r="96" spans="1:3" ht="14.25">
      <c r="A96" s="13"/>
      <c r="B96" s="13"/>
      <c r="C96" s="13"/>
    </row>
    <row r="97" spans="1:3" ht="14.25">
      <c r="A97" s="13"/>
      <c r="B97" s="13"/>
      <c r="C97" s="13"/>
    </row>
    <row r="98" spans="1:3" ht="14.25">
      <c r="A98" s="13"/>
      <c r="B98" s="13"/>
      <c r="C98" s="13"/>
    </row>
    <row r="99" spans="1:3" ht="14.25">
      <c r="A99" s="13"/>
      <c r="B99" s="13"/>
      <c r="C99" s="13"/>
    </row>
    <row r="100" spans="1:3" ht="14.25">
      <c r="A100" s="13"/>
      <c r="B100" s="13"/>
      <c r="C100" s="13"/>
    </row>
    <row r="101" spans="1:3" ht="14.25">
      <c r="A101" s="13"/>
      <c r="B101" s="13"/>
      <c r="C101" s="13"/>
    </row>
    <row r="102" spans="1:3" ht="14.25">
      <c r="A102" s="13"/>
      <c r="B102" s="13"/>
      <c r="C102" s="13"/>
    </row>
    <row r="103" spans="1:3" ht="14.25">
      <c r="A103" s="13"/>
      <c r="B103" s="13"/>
      <c r="C103" s="13"/>
    </row>
    <row r="104" spans="1:3" ht="14.25">
      <c r="A104" s="13"/>
      <c r="B104" s="13"/>
      <c r="C104" s="13"/>
    </row>
    <row r="105" spans="1:3" ht="14.25">
      <c r="A105" s="13"/>
      <c r="B105" s="13"/>
      <c r="C105" s="13"/>
    </row>
    <row r="106" spans="1:3" ht="14.25">
      <c r="A106" s="13"/>
      <c r="B106" s="13"/>
      <c r="C106" s="13"/>
    </row>
    <row r="107" spans="1:3" ht="14.25">
      <c r="A107" s="13"/>
      <c r="B107" s="13"/>
      <c r="C107" s="13"/>
    </row>
    <row r="108" spans="1:3" ht="14.25">
      <c r="A108" s="13"/>
      <c r="B108" s="13"/>
      <c r="C108" s="13"/>
    </row>
    <row r="109" spans="1:3" ht="14.25">
      <c r="A109" s="13"/>
      <c r="B109" s="13"/>
      <c r="C109" s="13"/>
    </row>
    <row r="110" spans="1:3" ht="14.25">
      <c r="A110" s="13"/>
      <c r="B110" s="13"/>
      <c r="C110" s="13"/>
    </row>
    <row r="111" spans="1:3" ht="14.25">
      <c r="A111" s="13"/>
      <c r="B111" s="13"/>
      <c r="C111" s="13"/>
    </row>
    <row r="112" spans="1:3" ht="14.25">
      <c r="A112" s="13"/>
      <c r="B112" s="13"/>
      <c r="C112" s="13"/>
    </row>
    <row r="113" spans="1:3" ht="14.25">
      <c r="A113" s="13"/>
      <c r="B113" s="13"/>
      <c r="C113" s="13"/>
    </row>
    <row r="114" spans="1:3" ht="14.25">
      <c r="A114" s="13"/>
      <c r="B114" s="13"/>
      <c r="C114" s="13"/>
    </row>
    <row r="115" spans="1:3" ht="14.25">
      <c r="A115" s="13"/>
      <c r="B115" s="13"/>
      <c r="C115" s="13"/>
    </row>
    <row r="116" spans="1:3" ht="14.25">
      <c r="A116" s="13"/>
      <c r="B116" s="13"/>
      <c r="C116" s="13"/>
    </row>
    <row r="117" spans="1:3" ht="14.25">
      <c r="A117" s="13"/>
      <c r="B117" s="13"/>
      <c r="C117" s="13"/>
    </row>
    <row r="118" spans="1:3" ht="14.25">
      <c r="A118" s="13"/>
      <c r="B118" s="13"/>
      <c r="C118" s="13"/>
    </row>
    <row r="119" spans="1:3" ht="14.25">
      <c r="A119" s="13"/>
      <c r="B119" s="13"/>
      <c r="C119" s="13"/>
    </row>
    <row r="120" spans="1:3" ht="14.25">
      <c r="A120" s="13"/>
      <c r="B120" s="13"/>
      <c r="C120" s="13"/>
    </row>
    <row r="121" spans="1:3" ht="14.25">
      <c r="A121" s="13"/>
      <c r="B121" s="13"/>
      <c r="C121" s="13"/>
    </row>
    <row r="122" spans="1:3" ht="14.25">
      <c r="A122" s="13"/>
      <c r="B122" s="13"/>
      <c r="C122" s="13"/>
    </row>
    <row r="123" spans="1:3" ht="14.25">
      <c r="A123" s="13"/>
      <c r="B123" s="13"/>
      <c r="C123" s="13"/>
    </row>
    <row r="124" spans="1:3" ht="14.25">
      <c r="A124" s="13"/>
      <c r="B124" s="13"/>
      <c r="C124" s="13"/>
    </row>
    <row r="125" spans="1:3" ht="14.25">
      <c r="A125" s="13"/>
      <c r="B125" s="13"/>
      <c r="C125" s="13"/>
    </row>
    <row r="126" spans="1:3" ht="14.25">
      <c r="A126" s="13"/>
      <c r="B126" s="13"/>
      <c r="C126" s="13"/>
    </row>
    <row r="127" spans="1:3" ht="14.25">
      <c r="A127" s="13"/>
      <c r="B127" s="13"/>
      <c r="C127" s="13"/>
    </row>
    <row r="128" spans="1:3" ht="14.25">
      <c r="A128" s="13"/>
      <c r="B128" s="13"/>
      <c r="C128" s="13"/>
    </row>
    <row r="129" spans="1:3" ht="14.25">
      <c r="A129" s="13"/>
      <c r="B129" s="13"/>
      <c r="C129" s="13"/>
    </row>
    <row r="130" spans="1:3" ht="14.25">
      <c r="A130" s="13"/>
      <c r="B130" s="13"/>
      <c r="C130" s="13"/>
    </row>
    <row r="131" spans="1:3" ht="14.25">
      <c r="A131" s="13"/>
      <c r="B131" s="13"/>
      <c r="C131" s="13"/>
    </row>
    <row r="132" spans="1:3" ht="14.25">
      <c r="A132" s="13"/>
      <c r="B132" s="13"/>
      <c r="C132" s="13"/>
    </row>
    <row r="133" spans="1:3" ht="14.25">
      <c r="A133" s="13"/>
      <c r="B133" s="13"/>
      <c r="C133" s="13"/>
    </row>
    <row r="134" spans="1:3" ht="14.25">
      <c r="A134" s="13"/>
      <c r="B134" s="13"/>
      <c r="C134" s="13"/>
    </row>
    <row r="135" spans="1:3" ht="14.25">
      <c r="A135" s="13"/>
      <c r="B135" s="13"/>
      <c r="C135" s="13"/>
    </row>
    <row r="136" spans="1:3" ht="14.25">
      <c r="A136" s="13"/>
      <c r="B136" s="13"/>
      <c r="C136" s="13"/>
    </row>
    <row r="137" spans="1:3" ht="14.25">
      <c r="A137" s="13"/>
      <c r="B137" s="13"/>
      <c r="C137" s="13"/>
    </row>
    <row r="138" spans="1:3" ht="14.25">
      <c r="A138" s="13"/>
      <c r="B138" s="13"/>
      <c r="C138" s="13"/>
    </row>
    <row r="139" spans="1:3" ht="14.25">
      <c r="A139" s="13"/>
      <c r="B139" s="13"/>
      <c r="C139" s="13"/>
    </row>
    <row r="140" spans="1:3" ht="14.25">
      <c r="A140" s="13"/>
      <c r="B140" s="13"/>
      <c r="C140" s="13"/>
    </row>
    <row r="141" spans="1:3" ht="14.25">
      <c r="A141" s="13"/>
      <c r="B141" s="13"/>
      <c r="C141" s="13"/>
    </row>
    <row r="142" spans="1:3" ht="14.25">
      <c r="A142" s="13"/>
      <c r="B142" s="13"/>
      <c r="C142" s="13"/>
    </row>
    <row r="143" spans="1:3" ht="14.25">
      <c r="A143" s="13"/>
      <c r="B143" s="13"/>
      <c r="C143" s="13"/>
    </row>
    <row r="144" spans="1:3" ht="14.25">
      <c r="A144" s="13"/>
      <c r="B144" s="13"/>
      <c r="C144" s="13"/>
    </row>
    <row r="145" spans="1:3" ht="14.25">
      <c r="A145" s="13"/>
      <c r="B145" s="13"/>
      <c r="C145" s="13"/>
    </row>
    <row r="146" spans="1:3" ht="14.25">
      <c r="A146" s="13"/>
      <c r="B146" s="13"/>
      <c r="C146" s="13"/>
    </row>
    <row r="147" spans="1:3" ht="14.25">
      <c r="A147" s="13"/>
      <c r="B147" s="13"/>
      <c r="C147" s="13"/>
    </row>
    <row r="148" spans="1:3" ht="14.25">
      <c r="A148" s="13"/>
      <c r="B148" s="13"/>
      <c r="C148" s="13"/>
    </row>
    <row r="149" spans="1:3" ht="14.25">
      <c r="A149" s="13"/>
      <c r="B149" s="13"/>
      <c r="C149" s="13"/>
    </row>
    <row r="150" spans="1:3" ht="14.25">
      <c r="A150" s="13"/>
      <c r="B150" s="13"/>
      <c r="C150" s="13"/>
    </row>
    <row r="151" spans="1:3" ht="14.25">
      <c r="A151" s="13"/>
      <c r="B151" s="13"/>
      <c r="C151" s="13"/>
    </row>
    <row r="152" spans="1:3" ht="14.25">
      <c r="A152" s="13"/>
      <c r="B152" s="13"/>
      <c r="C152" s="13"/>
    </row>
    <row r="153" spans="1:3" ht="14.25">
      <c r="A153" s="13"/>
      <c r="B153" s="13"/>
      <c r="C153" s="13"/>
    </row>
    <row r="154" spans="1:3" ht="14.25">
      <c r="A154" s="13"/>
      <c r="B154" s="13"/>
      <c r="C154" s="13"/>
    </row>
    <row r="155" spans="1:3" ht="14.25">
      <c r="A155" s="13"/>
      <c r="B155" s="13"/>
      <c r="C155" s="13"/>
    </row>
    <row r="156" spans="1:3" ht="14.25">
      <c r="A156" s="13"/>
      <c r="B156" s="13"/>
      <c r="C156" s="13"/>
    </row>
    <row r="157" spans="1:3" ht="14.25">
      <c r="A157" s="13"/>
      <c r="B157" s="13"/>
      <c r="C157" s="13"/>
    </row>
    <row r="158" spans="1:3" ht="14.25">
      <c r="A158" s="13"/>
      <c r="B158" s="13"/>
      <c r="C158" s="13"/>
    </row>
    <row r="159" spans="1:3" ht="14.25">
      <c r="A159" s="13"/>
      <c r="B159" s="13"/>
      <c r="C159" s="13"/>
    </row>
    <row r="160" spans="1:3" ht="14.25">
      <c r="A160" s="13"/>
      <c r="B160" s="13"/>
      <c r="C160" s="13"/>
    </row>
    <row r="161" spans="1:3" ht="14.25">
      <c r="A161" s="13"/>
      <c r="B161" s="13"/>
      <c r="C161" s="13"/>
    </row>
    <row r="162" spans="1:3" ht="14.25">
      <c r="A162" s="13"/>
      <c r="B162" s="13"/>
      <c r="C162" s="13"/>
    </row>
    <row r="163" spans="1:3" ht="14.25">
      <c r="A163" s="13"/>
      <c r="B163" s="13"/>
      <c r="C163" s="13"/>
    </row>
    <row r="164" spans="1:3" ht="14.25">
      <c r="A164" s="13"/>
      <c r="B164" s="13"/>
      <c r="C164" s="13"/>
    </row>
    <row r="165" spans="1:3" ht="14.25">
      <c r="A165" s="13"/>
      <c r="B165" s="13"/>
      <c r="C165" s="13"/>
    </row>
    <row r="166" spans="1:3" ht="14.25">
      <c r="A166" s="13"/>
      <c r="B166" s="13"/>
      <c r="C166" s="13"/>
    </row>
    <row r="167" spans="1:3" ht="14.25">
      <c r="A167" s="13"/>
      <c r="B167" s="13"/>
      <c r="C167" s="13"/>
    </row>
    <row r="168" spans="1:3" ht="14.25">
      <c r="A168" s="13"/>
      <c r="B168" s="13"/>
      <c r="C168" s="13"/>
    </row>
    <row r="169" spans="1:3" ht="14.25">
      <c r="A169" s="13"/>
      <c r="B169" s="13"/>
      <c r="C169" s="13"/>
    </row>
    <row r="170" spans="1:3" ht="14.25">
      <c r="A170" s="13"/>
      <c r="B170" s="13"/>
      <c r="C170" s="13"/>
    </row>
    <row r="171" spans="1:3" ht="14.25">
      <c r="A171" s="13"/>
      <c r="B171" s="13"/>
      <c r="C171" s="13"/>
    </row>
    <row r="172" spans="1:3" ht="14.25">
      <c r="A172" s="13"/>
      <c r="B172" s="13"/>
      <c r="C172" s="13"/>
    </row>
    <row r="173" spans="1:3" ht="14.25">
      <c r="A173" s="13"/>
      <c r="B173" s="13"/>
      <c r="C173" s="13"/>
    </row>
    <row r="174" spans="1:3" ht="14.25">
      <c r="A174" s="13"/>
      <c r="B174" s="13"/>
      <c r="C174" s="13"/>
    </row>
    <row r="175" spans="1:3" ht="14.25">
      <c r="A175" s="13"/>
      <c r="B175" s="13"/>
      <c r="C175" s="13"/>
    </row>
    <row r="176" spans="1:3" ht="14.25">
      <c r="A176" s="13"/>
      <c r="B176" s="13"/>
      <c r="C176" s="13"/>
    </row>
    <row r="177" spans="1:3" ht="14.25">
      <c r="A177" s="13"/>
      <c r="B177" s="13"/>
      <c r="C177" s="13"/>
    </row>
    <row r="178" spans="1:3" ht="14.25">
      <c r="A178" s="13"/>
      <c r="B178" s="13"/>
      <c r="C178" s="13"/>
    </row>
    <row r="179" spans="1:3" ht="14.25">
      <c r="A179" s="13"/>
      <c r="B179" s="13"/>
      <c r="C179" s="13"/>
    </row>
    <row r="180" spans="1:3" ht="14.25">
      <c r="A180" s="13"/>
      <c r="B180" s="13"/>
      <c r="C180" s="13"/>
    </row>
    <row r="181" spans="1:3" ht="14.25">
      <c r="A181" s="13"/>
      <c r="B181" s="13"/>
      <c r="C181" s="13"/>
    </row>
    <row r="182" spans="1:3" ht="14.25">
      <c r="A182" s="13"/>
      <c r="B182" s="13"/>
      <c r="C182" s="13"/>
    </row>
    <row r="183" spans="1:3" ht="14.25">
      <c r="A183" s="13"/>
      <c r="B183" s="13"/>
      <c r="C183" s="13"/>
    </row>
    <row r="184" spans="1:3" ht="14.25">
      <c r="A184" s="13"/>
      <c r="B184" s="13"/>
      <c r="C184" s="13"/>
    </row>
    <row r="185" spans="1:3" ht="14.25">
      <c r="A185" s="13"/>
      <c r="B185" s="13"/>
      <c r="C185" s="13"/>
    </row>
    <row r="186" spans="1:3" ht="14.25">
      <c r="A186" s="13"/>
      <c r="B186" s="13"/>
      <c r="C186" s="13"/>
    </row>
    <row r="187" spans="1:3" ht="14.25">
      <c r="A187" s="13"/>
      <c r="B187" s="13"/>
      <c r="C187" s="13"/>
    </row>
    <row r="188" spans="1:3" ht="14.25">
      <c r="A188" s="13"/>
      <c r="B188" s="13"/>
      <c r="C188" s="13"/>
    </row>
    <row r="189" spans="1:3" ht="14.25">
      <c r="A189" s="13"/>
      <c r="B189" s="13"/>
      <c r="C189" s="13"/>
    </row>
    <row r="190" spans="1:3" ht="14.25">
      <c r="A190" s="13"/>
      <c r="B190" s="13"/>
      <c r="C190" s="13"/>
    </row>
    <row r="191" spans="1:3" ht="14.25">
      <c r="A191" s="13"/>
      <c r="B191" s="13"/>
      <c r="C191" s="13"/>
    </row>
    <row r="192" spans="1:3" ht="14.25">
      <c r="A192" s="13"/>
      <c r="B192" s="13"/>
      <c r="C192" s="13"/>
    </row>
    <row r="193" spans="1:3" ht="14.25">
      <c r="A193" s="13"/>
      <c r="B193" s="13"/>
      <c r="C193" s="13"/>
    </row>
    <row r="194" spans="1:3" ht="14.25">
      <c r="A194" s="13"/>
      <c r="B194" s="13"/>
      <c r="C194" s="13"/>
    </row>
    <row r="195" spans="1:3" ht="14.25">
      <c r="A195" s="13"/>
      <c r="B195" s="13"/>
      <c r="C195" s="13"/>
    </row>
    <row r="196" spans="1:3" ht="14.25">
      <c r="A196" s="13"/>
      <c r="B196" s="13"/>
      <c r="C196" s="13"/>
    </row>
    <row r="197" spans="1:3" ht="14.25">
      <c r="A197" s="13"/>
      <c r="B197" s="13"/>
      <c r="C197" s="13"/>
    </row>
    <row r="198" spans="1:3" ht="14.25">
      <c r="A198" s="13"/>
      <c r="B198" s="13"/>
      <c r="C198" s="13"/>
    </row>
    <row r="199" spans="1:3" ht="14.25">
      <c r="A199" s="13"/>
      <c r="B199" s="13"/>
      <c r="C199" s="13"/>
    </row>
    <row r="200" spans="1:3" ht="14.25">
      <c r="A200" s="13"/>
      <c r="B200" s="13"/>
      <c r="C200" s="13"/>
    </row>
    <row r="201" spans="1:3" ht="14.25">
      <c r="A201" s="13"/>
      <c r="B201" s="13"/>
      <c r="C201" s="13"/>
    </row>
    <row r="202" spans="1:3" ht="14.25">
      <c r="A202" s="13"/>
      <c r="B202" s="13"/>
      <c r="C202" s="13"/>
    </row>
    <row r="203" spans="1:3" ht="14.25">
      <c r="A203" s="13"/>
      <c r="B203" s="13"/>
      <c r="C203" s="13"/>
    </row>
    <row r="204" spans="1:3" ht="14.25">
      <c r="A204" s="13"/>
      <c r="B204" s="13"/>
      <c r="C204" s="13"/>
    </row>
    <row r="205" spans="1:3" ht="14.25">
      <c r="A205" s="13"/>
      <c r="B205" s="13"/>
      <c r="C205" s="13"/>
    </row>
    <row r="206" spans="1:3" ht="14.25">
      <c r="A206" s="13"/>
      <c r="B206" s="13"/>
      <c r="C206" s="13"/>
    </row>
    <row r="207" spans="1:3" ht="14.25">
      <c r="A207" s="13"/>
      <c r="B207" s="13"/>
      <c r="C207" s="13"/>
    </row>
    <row r="208" spans="1:3" ht="14.25">
      <c r="A208" s="13"/>
      <c r="B208" s="13"/>
      <c r="C208" s="13"/>
    </row>
    <row r="209" spans="1:3" ht="14.25">
      <c r="A209" s="13"/>
      <c r="B209" s="13"/>
      <c r="C209" s="13"/>
    </row>
    <row r="210" spans="1:3" ht="14.25">
      <c r="A210" s="13"/>
      <c r="B210" s="13"/>
      <c r="C210" s="13"/>
    </row>
    <row r="211" spans="1:3" ht="14.25">
      <c r="A211" s="13"/>
      <c r="B211" s="13"/>
      <c r="C211" s="13"/>
    </row>
    <row r="212" spans="1:3" ht="14.25">
      <c r="A212" s="13"/>
      <c r="B212" s="13"/>
      <c r="C212" s="13"/>
    </row>
    <row r="213" spans="1:3" ht="14.25">
      <c r="A213" s="13"/>
      <c r="B213" s="13"/>
      <c r="C213" s="13"/>
    </row>
    <row r="214" spans="1:3" ht="14.25">
      <c r="A214" s="13"/>
      <c r="B214" s="13"/>
      <c r="C214" s="13"/>
    </row>
    <row r="215" spans="1:3" ht="14.25">
      <c r="A215" s="13"/>
      <c r="B215" s="13"/>
      <c r="C215" s="13"/>
    </row>
    <row r="216" spans="1:3" ht="14.25">
      <c r="A216" s="13"/>
      <c r="B216" s="13"/>
      <c r="C216" s="13"/>
    </row>
    <row r="217" spans="1:3" ht="14.25">
      <c r="A217" s="13"/>
      <c r="B217" s="13"/>
      <c r="C217" s="13"/>
    </row>
    <row r="218" spans="1:3" ht="14.25">
      <c r="A218" s="13"/>
      <c r="B218" s="13"/>
      <c r="C218" s="13"/>
    </row>
    <row r="219" spans="1:3" ht="14.25">
      <c r="A219" s="13"/>
      <c r="B219" s="13"/>
      <c r="C219" s="13"/>
    </row>
    <row r="220" spans="1:3" ht="14.25">
      <c r="A220" s="13"/>
      <c r="B220" s="13"/>
      <c r="C220" s="13"/>
    </row>
    <row r="221" spans="1:3" ht="14.25">
      <c r="A221" s="13"/>
      <c r="B221" s="13"/>
      <c r="C221" s="13"/>
    </row>
    <row r="222" spans="1:3" ht="14.25">
      <c r="A222" s="13"/>
      <c r="B222" s="13"/>
      <c r="C222" s="13"/>
    </row>
    <row r="223" spans="1:3" ht="14.25">
      <c r="A223" s="13"/>
      <c r="B223" s="13"/>
      <c r="C223" s="13"/>
    </row>
    <row r="224" spans="1:3" ht="14.25">
      <c r="A224" s="13"/>
      <c r="B224" s="13"/>
      <c r="C224" s="13"/>
    </row>
    <row r="225" spans="1:3" ht="14.25">
      <c r="A225" s="13"/>
      <c r="B225" s="13"/>
      <c r="C225" s="13"/>
    </row>
    <row r="226" spans="1:3" ht="14.25">
      <c r="A226" s="13"/>
      <c r="B226" s="13"/>
      <c r="C226" s="13"/>
    </row>
    <row r="227" spans="1:3" ht="14.25">
      <c r="A227" s="13"/>
      <c r="B227" s="13"/>
      <c r="C227" s="13"/>
    </row>
    <row r="228" spans="1:3" ht="14.25">
      <c r="A228" s="13"/>
      <c r="B228" s="13"/>
      <c r="C228" s="13"/>
    </row>
    <row r="229" spans="1:3" ht="14.25">
      <c r="A229" s="13"/>
      <c r="B229" s="13"/>
      <c r="C229" s="13"/>
    </row>
    <row r="230" spans="1:3" ht="14.25">
      <c r="A230" s="13"/>
      <c r="B230" s="13"/>
      <c r="C230" s="13"/>
    </row>
    <row r="231" spans="1:3" ht="14.25">
      <c r="A231" s="13"/>
      <c r="B231" s="13"/>
      <c r="C231" s="13"/>
    </row>
    <row r="232" spans="1:3" ht="14.25">
      <c r="A232" s="13"/>
      <c r="B232" s="13"/>
      <c r="C232" s="13"/>
    </row>
    <row r="233" spans="1:3" ht="14.25">
      <c r="A233" s="13"/>
      <c r="B233" s="13"/>
      <c r="C233" s="13"/>
    </row>
    <row r="234" spans="1:3" ht="14.25">
      <c r="A234" s="13"/>
      <c r="B234" s="13"/>
      <c r="C234" s="13"/>
    </row>
    <row r="235" spans="1:3" ht="14.25">
      <c r="A235" s="13"/>
      <c r="B235" s="13"/>
      <c r="C235" s="13"/>
    </row>
    <row r="236" spans="1:3" ht="14.25">
      <c r="A236" s="13"/>
      <c r="B236" s="13"/>
      <c r="C236" s="13"/>
    </row>
    <row r="237" spans="1:3" ht="14.25">
      <c r="A237" s="13"/>
      <c r="B237" s="13"/>
      <c r="C237" s="13"/>
    </row>
    <row r="238" spans="1:3" ht="14.25">
      <c r="A238" s="13"/>
      <c r="B238" s="13"/>
      <c r="C238" s="13"/>
    </row>
    <row r="239" spans="1:3" ht="14.25">
      <c r="A239" s="13"/>
      <c r="B239" s="13"/>
      <c r="C239" s="13"/>
    </row>
    <row r="240" spans="1:3" ht="14.25">
      <c r="A240" s="13"/>
      <c r="B240" s="13"/>
      <c r="C240" s="13"/>
    </row>
    <row r="241" spans="1:3" ht="14.25">
      <c r="A241" s="13"/>
      <c r="B241" s="13"/>
      <c r="C241" s="13"/>
    </row>
    <row r="242" spans="1:3" ht="14.25">
      <c r="A242" s="13"/>
      <c r="B242" s="13"/>
      <c r="C242" s="13"/>
    </row>
    <row r="243" spans="1:3" ht="14.25">
      <c r="A243" s="13"/>
      <c r="B243" s="13"/>
      <c r="C243" s="13"/>
    </row>
    <row r="244" spans="1:3" ht="14.25">
      <c r="A244" s="13"/>
      <c r="B244" s="13"/>
      <c r="C244" s="13"/>
    </row>
    <row r="245" spans="1:3" ht="14.25">
      <c r="A245" s="13"/>
      <c r="B245" s="13"/>
      <c r="C245" s="13"/>
    </row>
    <row r="246" spans="1:3" ht="14.25">
      <c r="A246" s="13"/>
      <c r="B246" s="13"/>
      <c r="C246" s="13"/>
    </row>
    <row r="247" spans="1:3" ht="14.25">
      <c r="A247" s="13"/>
      <c r="B247" s="13"/>
      <c r="C247" s="13"/>
    </row>
    <row r="248" spans="1:3" ht="14.25">
      <c r="A248" s="13"/>
      <c r="B248" s="13"/>
      <c r="C248" s="13"/>
    </row>
    <row r="249" spans="1:3" ht="14.25">
      <c r="A249" s="13"/>
      <c r="B249" s="13"/>
      <c r="C249" s="13"/>
    </row>
    <row r="250" spans="1:3" ht="14.25">
      <c r="A250" s="13"/>
      <c r="B250" s="13"/>
      <c r="C250" s="13"/>
    </row>
    <row r="251" spans="1:3" ht="14.25">
      <c r="A251" s="13"/>
      <c r="B251" s="13"/>
      <c r="C251" s="13"/>
    </row>
    <row r="252" spans="1:3" ht="14.25">
      <c r="A252" s="13"/>
      <c r="B252" s="13"/>
      <c r="C252" s="13"/>
    </row>
    <row r="253" spans="1:3" ht="14.25">
      <c r="A253" s="13"/>
      <c r="B253" s="13"/>
      <c r="C253" s="13"/>
    </row>
    <row r="254" spans="1:3" ht="14.25">
      <c r="A254" s="13"/>
      <c r="B254" s="13"/>
      <c r="C254" s="13"/>
    </row>
    <row r="255" spans="1:3" ht="14.25">
      <c r="A255" s="13"/>
      <c r="B255" s="13"/>
      <c r="C255" s="13"/>
    </row>
    <row r="256" spans="1:3" ht="14.25">
      <c r="A256" s="13"/>
      <c r="B256" s="13"/>
      <c r="C256" s="13"/>
    </row>
    <row r="257" spans="1:3" ht="14.25">
      <c r="A257" s="13"/>
      <c r="B257" s="13"/>
      <c r="C257" s="13"/>
    </row>
    <row r="258" spans="1:3" ht="14.25">
      <c r="A258" s="13"/>
      <c r="B258" s="13"/>
      <c r="C258" s="13"/>
    </row>
    <row r="259" spans="1:3" ht="14.25">
      <c r="A259" s="13"/>
      <c r="B259" s="13"/>
      <c r="C259" s="13"/>
    </row>
    <row r="260" spans="1:3" ht="14.25">
      <c r="A260" s="13"/>
      <c r="B260" s="13"/>
      <c r="C260" s="13"/>
    </row>
    <row r="261" spans="1:3" ht="14.25">
      <c r="A261" s="13"/>
      <c r="B261" s="13"/>
      <c r="C261" s="13"/>
    </row>
    <row r="262" spans="1:3" ht="14.25">
      <c r="A262" s="13"/>
      <c r="B262" s="13"/>
      <c r="C262" s="13"/>
    </row>
    <row r="263" spans="1:3" ht="14.25">
      <c r="A263" s="13"/>
      <c r="B263" s="13"/>
      <c r="C263" s="13"/>
    </row>
    <row r="264" spans="1:3" ht="14.25">
      <c r="A264" s="13"/>
      <c r="B264" s="13"/>
      <c r="C264" s="13"/>
    </row>
    <row r="265" spans="1:3" ht="14.25">
      <c r="A265" s="13"/>
      <c r="B265" s="13"/>
      <c r="C265" s="13"/>
    </row>
    <row r="266" spans="1:3" ht="14.25">
      <c r="A266" s="13"/>
      <c r="B266" s="13"/>
      <c r="C266" s="13"/>
    </row>
    <row r="267" spans="1:3" ht="14.25">
      <c r="A267" s="13"/>
      <c r="B267" s="13"/>
      <c r="C267" s="13"/>
    </row>
    <row r="268" spans="1:3" ht="14.25">
      <c r="A268" s="13"/>
      <c r="B268" s="13"/>
      <c r="C268" s="13"/>
    </row>
    <row r="269" spans="1:3" ht="14.25">
      <c r="A269" s="13"/>
      <c r="B269" s="13"/>
      <c r="C269" s="13"/>
    </row>
    <row r="270" spans="1:3" ht="14.25">
      <c r="A270" s="13"/>
      <c r="B270" s="13"/>
      <c r="C270" s="13"/>
    </row>
    <row r="271" spans="1:3" ht="14.25">
      <c r="A271" s="13"/>
      <c r="B271" s="13"/>
      <c r="C271" s="13"/>
    </row>
    <row r="272" spans="1:3" ht="14.25">
      <c r="A272" s="13"/>
      <c r="B272" s="13"/>
      <c r="C272" s="13"/>
    </row>
    <row r="273" spans="1:3" ht="14.25">
      <c r="A273" s="13"/>
      <c r="B273" s="13"/>
      <c r="C273" s="13"/>
    </row>
    <row r="274" spans="1:3" ht="14.25">
      <c r="A274" s="13"/>
      <c r="B274" s="13"/>
      <c r="C274" s="13"/>
    </row>
    <row r="275" spans="1:3" ht="14.25">
      <c r="A275" s="13"/>
      <c r="B275" s="13"/>
      <c r="C275" s="13"/>
    </row>
    <row r="276" spans="1:3" ht="14.25">
      <c r="A276" s="13"/>
      <c r="B276" s="13"/>
      <c r="C276" s="13"/>
    </row>
    <row r="277" spans="1:3" ht="14.25">
      <c r="A277" s="13"/>
      <c r="B277" s="13"/>
      <c r="C277" s="13"/>
    </row>
    <row r="278" spans="1:3" ht="14.25">
      <c r="A278" s="13"/>
      <c r="B278" s="13"/>
      <c r="C278" s="13"/>
    </row>
    <row r="279" spans="1:3" ht="14.25">
      <c r="A279" s="13"/>
      <c r="B279" s="13"/>
      <c r="C279" s="13"/>
    </row>
    <row r="280" spans="1:3" ht="14.25">
      <c r="A280" s="13"/>
      <c r="B280" s="13"/>
      <c r="C280" s="13"/>
    </row>
    <row r="281" spans="1:3" ht="14.25">
      <c r="A281" s="13"/>
      <c r="B281" s="13"/>
      <c r="C281" s="13"/>
    </row>
    <row r="282" spans="1:3" ht="14.25">
      <c r="A282" s="13"/>
      <c r="B282" s="13"/>
      <c r="C282" s="13"/>
    </row>
    <row r="283" spans="1:3" ht="14.25">
      <c r="A283" s="13"/>
      <c r="B283" s="13"/>
      <c r="C283" s="13"/>
    </row>
    <row r="284" spans="1:3" ht="14.25">
      <c r="A284" s="13"/>
      <c r="B284" s="13"/>
      <c r="C284" s="13"/>
    </row>
    <row r="285" spans="1:3" ht="14.25">
      <c r="A285" s="13"/>
      <c r="B285" s="13"/>
      <c r="C285" s="13"/>
    </row>
    <row r="286" spans="1:3" ht="14.25">
      <c r="A286" s="13"/>
      <c r="B286" s="13"/>
      <c r="C286" s="13"/>
    </row>
    <row r="287" spans="1:3" ht="14.25">
      <c r="A287" s="13"/>
      <c r="B287" s="13"/>
      <c r="C287" s="13"/>
    </row>
    <row r="288" spans="1:3" ht="14.25">
      <c r="A288" s="13"/>
      <c r="B288" s="13"/>
      <c r="C288" s="13"/>
    </row>
    <row r="289" spans="1:3" ht="14.25">
      <c r="A289" s="13"/>
      <c r="B289" s="13"/>
      <c r="C289" s="13"/>
    </row>
    <row r="290" spans="1:3" ht="14.25">
      <c r="A290" s="13"/>
      <c r="B290" s="13"/>
      <c r="C290" s="13"/>
    </row>
    <row r="291" spans="1:3" ht="14.25">
      <c r="A291" s="13"/>
      <c r="B291" s="13"/>
      <c r="C291" s="13"/>
    </row>
    <row r="292" spans="1:3" ht="14.25">
      <c r="A292" s="13"/>
      <c r="B292" s="13"/>
      <c r="C292" s="13"/>
    </row>
    <row r="293" spans="1:3" ht="14.25">
      <c r="A293" s="13"/>
      <c r="B293" s="13"/>
      <c r="C293" s="13"/>
    </row>
    <row r="294" spans="1:3" ht="14.25">
      <c r="A294" s="13"/>
      <c r="B294" s="13"/>
      <c r="C294" s="13"/>
    </row>
    <row r="295" spans="1:3" ht="14.25">
      <c r="A295" s="13"/>
      <c r="B295" s="13"/>
      <c r="C295" s="13"/>
    </row>
    <row r="296" spans="1:3" ht="14.25">
      <c r="A296" s="13"/>
      <c r="B296" s="13"/>
      <c r="C296" s="13"/>
    </row>
    <row r="297" spans="1:3" ht="14.25">
      <c r="A297" s="13"/>
      <c r="B297" s="13"/>
      <c r="C297" s="13"/>
    </row>
    <row r="298" spans="1:3" ht="14.25">
      <c r="A298" s="13"/>
      <c r="B298" s="13"/>
      <c r="C298" s="13"/>
    </row>
    <row r="299" spans="1:3" ht="14.25">
      <c r="A299" s="13"/>
      <c r="B299" s="13"/>
      <c r="C299" s="13"/>
    </row>
    <row r="300" spans="1:3" ht="14.25">
      <c r="A300" s="13"/>
      <c r="B300" s="13"/>
      <c r="C300" s="13"/>
    </row>
    <row r="301" spans="1:3" ht="14.25">
      <c r="A301" s="13"/>
      <c r="B301" s="13"/>
      <c r="C301" s="13"/>
    </row>
    <row r="302" spans="1:3" ht="14.25">
      <c r="A302" s="13"/>
      <c r="B302" s="13"/>
      <c r="C302" s="13"/>
    </row>
    <row r="303" spans="1:3" ht="14.25">
      <c r="A303" s="13"/>
      <c r="B303" s="13"/>
      <c r="C303" s="13"/>
    </row>
    <row r="304" spans="1:3" ht="14.25">
      <c r="A304" s="13"/>
      <c r="B304" s="13"/>
      <c r="C304" s="13"/>
    </row>
    <row r="305" spans="1:3" ht="14.25">
      <c r="A305" s="13"/>
      <c r="B305" s="13"/>
      <c r="C305" s="13"/>
    </row>
    <row r="306" spans="1:3" ht="14.25">
      <c r="A306" s="13"/>
      <c r="B306" s="13"/>
      <c r="C306" s="13"/>
    </row>
    <row r="307" spans="1:3" ht="14.25">
      <c r="A307" s="13"/>
      <c r="B307" s="13"/>
      <c r="C307" s="13"/>
    </row>
    <row r="308" spans="1:3" ht="14.25">
      <c r="A308" s="13"/>
      <c r="B308" s="13"/>
      <c r="C308" s="13"/>
    </row>
    <row r="309" spans="1:3" ht="14.25">
      <c r="A309" s="13"/>
      <c r="B309" s="13"/>
      <c r="C309" s="13"/>
    </row>
    <row r="310" spans="1:3" ht="14.25">
      <c r="A310" s="13"/>
      <c r="B310" s="13"/>
      <c r="C310" s="13"/>
    </row>
    <row r="311" spans="1:3" ht="14.25">
      <c r="A311" s="13"/>
      <c r="B311" s="13"/>
      <c r="C311" s="13"/>
    </row>
    <row r="312" spans="1:3" ht="14.25">
      <c r="A312" s="13"/>
      <c r="B312" s="13"/>
      <c r="C312" s="13"/>
    </row>
    <row r="313" spans="1:3" ht="14.25">
      <c r="A313" s="13"/>
      <c r="B313" s="13"/>
      <c r="C313" s="13"/>
    </row>
    <row r="314" spans="1:3" ht="14.25">
      <c r="A314" s="13"/>
      <c r="B314" s="13"/>
      <c r="C314" s="13"/>
    </row>
    <row r="315" spans="1:3" ht="14.25">
      <c r="A315" s="13"/>
      <c r="B315" s="13"/>
      <c r="C315" s="13"/>
    </row>
    <row r="316" spans="1:3" ht="14.25">
      <c r="A316" s="13"/>
      <c r="B316" s="13"/>
      <c r="C316" s="13"/>
    </row>
    <row r="317" spans="1:3" ht="14.25">
      <c r="A317" s="13"/>
      <c r="B317" s="13"/>
      <c r="C317" s="13"/>
    </row>
    <row r="318" spans="1:3" ht="14.25">
      <c r="A318" s="13"/>
      <c r="B318" s="13"/>
      <c r="C318" s="13"/>
    </row>
    <row r="319" spans="1:3" ht="14.25">
      <c r="A319" s="13"/>
      <c r="B319" s="13"/>
      <c r="C319" s="13"/>
    </row>
    <row r="320" spans="1:3" ht="14.25">
      <c r="A320" s="13"/>
      <c r="B320" s="13"/>
      <c r="C320" s="13"/>
    </row>
    <row r="321" spans="1:3" ht="14.25">
      <c r="A321" s="13"/>
      <c r="B321" s="13"/>
      <c r="C321" s="13"/>
    </row>
    <row r="322" spans="1:3" ht="14.25">
      <c r="A322" s="13"/>
      <c r="B322" s="13"/>
      <c r="C322" s="13"/>
    </row>
    <row r="323" spans="1:3" ht="14.25">
      <c r="A323" s="13"/>
      <c r="B323" s="13"/>
      <c r="C323" s="13"/>
    </row>
    <row r="324" spans="1:3" ht="14.25">
      <c r="A324" s="13"/>
      <c r="B324" s="13"/>
      <c r="C324" s="13"/>
    </row>
    <row r="325" spans="1:3" ht="14.25">
      <c r="A325" s="13"/>
      <c r="B325" s="13"/>
      <c r="C325" s="13"/>
    </row>
    <row r="326" spans="1:3" ht="14.25">
      <c r="A326" s="13"/>
      <c r="B326" s="13"/>
      <c r="C326" s="13"/>
    </row>
    <row r="327" spans="1:3" ht="14.25">
      <c r="A327" s="13"/>
      <c r="B327" s="13"/>
      <c r="C327" s="13"/>
    </row>
    <row r="328" spans="1:3" ht="14.25">
      <c r="A328" s="13"/>
      <c r="B328" s="13"/>
      <c r="C328" s="13"/>
    </row>
    <row r="329" spans="1:3" ht="14.25">
      <c r="A329" s="13"/>
      <c r="B329" s="13"/>
      <c r="C329" s="13"/>
    </row>
    <row r="330" spans="1:3" ht="14.25">
      <c r="A330" s="13"/>
      <c r="B330" s="13"/>
      <c r="C330" s="13"/>
    </row>
    <row r="331" spans="1:3" ht="14.25">
      <c r="A331" s="13"/>
      <c r="B331" s="13"/>
      <c r="C331" s="13"/>
    </row>
    <row r="332" spans="1:3" ht="14.25">
      <c r="A332" s="13"/>
      <c r="B332" s="13"/>
      <c r="C332" s="13"/>
    </row>
    <row r="333" spans="1:3" ht="14.25">
      <c r="A333" s="13"/>
      <c r="B333" s="13"/>
      <c r="C333" s="13"/>
    </row>
    <row r="334" spans="1:3" ht="14.25">
      <c r="A334" s="13"/>
      <c r="B334" s="13"/>
      <c r="C334" s="13"/>
    </row>
    <row r="335" spans="1:3" ht="14.25">
      <c r="A335" s="13"/>
      <c r="B335" s="13"/>
      <c r="C335" s="13"/>
    </row>
    <row r="336" spans="1:3" ht="14.25">
      <c r="A336" s="13"/>
      <c r="B336" s="13"/>
      <c r="C336" s="13"/>
    </row>
    <row r="337" spans="1:3" ht="14.25">
      <c r="A337" s="13"/>
      <c r="B337" s="13"/>
      <c r="C337" s="13"/>
    </row>
    <row r="338" spans="1:3" ht="14.25">
      <c r="A338" s="13"/>
      <c r="B338" s="13"/>
      <c r="C338" s="13"/>
    </row>
    <row r="339" spans="1:3" ht="14.25">
      <c r="A339" s="13"/>
      <c r="B339" s="13"/>
      <c r="C339" s="13"/>
    </row>
    <row r="340" spans="1:3" ht="14.25">
      <c r="A340" s="13"/>
      <c r="B340" s="13"/>
      <c r="C340" s="13"/>
    </row>
    <row r="341" spans="1:3" ht="14.25">
      <c r="A341" s="13"/>
      <c r="B341" s="13"/>
      <c r="C341" s="13"/>
    </row>
    <row r="342" spans="1:3" ht="14.25">
      <c r="A342" s="13"/>
      <c r="B342" s="13"/>
      <c r="C342" s="13"/>
    </row>
    <row r="343" spans="1:3" ht="14.25">
      <c r="A343" s="13"/>
      <c r="B343" s="13"/>
      <c r="C343" s="13"/>
    </row>
    <row r="344" spans="1:3" ht="14.25">
      <c r="A344" s="13"/>
      <c r="B344" s="13"/>
      <c r="C344" s="13"/>
    </row>
    <row r="345" spans="1:3" ht="14.25">
      <c r="A345" s="13"/>
      <c r="B345" s="13"/>
      <c r="C345" s="13"/>
    </row>
    <row r="346" spans="1:3" ht="14.25">
      <c r="A346" s="13"/>
      <c r="B346" s="13"/>
      <c r="C346" s="13"/>
    </row>
    <row r="347" spans="1:3" ht="14.25">
      <c r="A347" s="13"/>
      <c r="B347" s="13"/>
      <c r="C347" s="13"/>
    </row>
    <row r="348" spans="1:3" ht="14.25">
      <c r="A348" s="13"/>
      <c r="B348" s="13"/>
      <c r="C348" s="13"/>
    </row>
    <row r="349" spans="1:3" ht="14.25">
      <c r="A349" s="13"/>
      <c r="B349" s="13"/>
      <c r="C349" s="13"/>
    </row>
    <row r="350" spans="1:3" ht="14.25">
      <c r="A350" s="13"/>
      <c r="B350" s="13"/>
      <c r="C350" s="13"/>
    </row>
    <row r="351" spans="1:3" ht="14.25">
      <c r="A351" s="13"/>
      <c r="B351" s="13"/>
      <c r="C351" s="13"/>
    </row>
    <row r="352" spans="1:3" ht="14.25">
      <c r="A352" s="13"/>
      <c r="B352" s="13"/>
      <c r="C352" s="13"/>
    </row>
    <row r="353" spans="1:3" ht="14.25">
      <c r="A353" s="13"/>
      <c r="B353" s="13"/>
      <c r="C353" s="13"/>
    </row>
    <row r="354" spans="1:3" ht="14.25">
      <c r="A354" s="13"/>
      <c r="B354" s="13"/>
      <c r="C354" s="13"/>
    </row>
    <row r="355" spans="1:3" ht="14.25">
      <c r="A355" s="13"/>
      <c r="B355" s="13"/>
      <c r="C355" s="13"/>
    </row>
    <row r="356" spans="1:3" ht="14.25">
      <c r="A356" s="13"/>
      <c r="B356" s="13"/>
      <c r="C356" s="13"/>
    </row>
    <row r="357" spans="1:3" ht="14.25">
      <c r="A357" s="13"/>
      <c r="B357" s="13"/>
      <c r="C357" s="13"/>
    </row>
    <row r="358" spans="1:3" ht="14.25">
      <c r="A358" s="13"/>
      <c r="B358" s="13"/>
      <c r="C358" s="13"/>
    </row>
    <row r="359" spans="1:3" ht="14.25">
      <c r="A359" s="13"/>
      <c r="B359" s="13"/>
      <c r="C359" s="13"/>
    </row>
    <row r="360" spans="1:3" ht="14.25">
      <c r="A360" s="13"/>
      <c r="B360" s="13"/>
      <c r="C360" s="13"/>
    </row>
    <row r="361" spans="1:3" ht="14.25">
      <c r="A361" s="13"/>
      <c r="B361" s="13"/>
      <c r="C361" s="13"/>
    </row>
    <row r="362" spans="1:3" ht="14.25">
      <c r="A362" s="13"/>
      <c r="B362" s="13"/>
      <c r="C362" s="13"/>
    </row>
    <row r="363" spans="1:3" ht="14.25">
      <c r="A363" s="13"/>
      <c r="B363" s="13"/>
      <c r="C363" s="13"/>
    </row>
    <row r="364" spans="1:3" ht="14.25">
      <c r="A364" s="13"/>
      <c r="B364" s="13"/>
      <c r="C364" s="13"/>
    </row>
    <row r="365" spans="1:3" ht="14.25">
      <c r="A365" s="13"/>
      <c r="B365" s="13"/>
      <c r="C365" s="13"/>
    </row>
    <row r="366" spans="1:3" ht="14.25">
      <c r="A366" s="13"/>
      <c r="B366" s="13"/>
      <c r="C366" s="13"/>
    </row>
    <row r="367" spans="1:3" ht="14.25">
      <c r="A367" s="13"/>
      <c r="B367" s="13"/>
      <c r="C367" s="13"/>
    </row>
    <row r="368" spans="1:3" ht="14.25">
      <c r="A368" s="13"/>
      <c r="B368" s="13"/>
      <c r="C368" s="13"/>
    </row>
    <row r="369" spans="1:3" ht="14.25">
      <c r="A369" s="13"/>
      <c r="B369" s="13"/>
      <c r="C369" s="13"/>
    </row>
    <row r="370" spans="1:3" ht="14.25">
      <c r="A370" s="13"/>
      <c r="B370" s="13"/>
      <c r="C370" s="13"/>
    </row>
    <row r="371" spans="1:3" ht="14.25">
      <c r="A371" s="13"/>
      <c r="B371" s="13"/>
      <c r="C371" s="13"/>
    </row>
    <row r="372" spans="1:3" ht="14.25">
      <c r="A372" s="13"/>
      <c r="B372" s="13"/>
      <c r="C372" s="13"/>
    </row>
    <row r="373" spans="1:3" ht="14.25">
      <c r="A373" s="13"/>
      <c r="B373" s="13"/>
      <c r="C373" s="13"/>
    </row>
    <row r="374" spans="1:3" ht="14.25">
      <c r="A374" s="13"/>
      <c r="B374" s="13"/>
      <c r="C374" s="13"/>
    </row>
    <row r="375" spans="1:3" ht="14.25">
      <c r="A375" s="13"/>
      <c r="B375" s="13"/>
      <c r="C375" s="13"/>
    </row>
    <row r="376" spans="1:3" ht="14.25">
      <c r="A376" s="13"/>
      <c r="B376" s="13"/>
      <c r="C376" s="13"/>
    </row>
    <row r="377" spans="1:3" ht="14.25">
      <c r="A377" s="13"/>
      <c r="B377" s="13"/>
      <c r="C377" s="13"/>
    </row>
    <row r="378" spans="1:3" ht="14.25">
      <c r="A378" s="13"/>
      <c r="B378" s="13"/>
      <c r="C378" s="13"/>
    </row>
    <row r="379" spans="1:3" ht="14.25">
      <c r="A379" s="13"/>
      <c r="B379" s="13"/>
      <c r="C379" s="13"/>
    </row>
    <row r="380" spans="1:3" ht="14.25">
      <c r="A380" s="13"/>
      <c r="B380" s="13"/>
      <c r="C380" s="13"/>
    </row>
    <row r="381" spans="1:3" ht="14.25">
      <c r="A381" s="13"/>
      <c r="B381" s="13"/>
      <c r="C381" s="13"/>
    </row>
    <row r="382" spans="1:3" ht="14.25">
      <c r="A382" s="13"/>
      <c r="B382" s="13"/>
      <c r="C382" s="13"/>
    </row>
    <row r="383" spans="1:3" ht="14.25">
      <c r="A383" s="13"/>
      <c r="B383" s="13"/>
      <c r="C383" s="13"/>
    </row>
    <row r="384" spans="1:3" ht="14.25">
      <c r="A384" s="13"/>
      <c r="B384" s="13"/>
      <c r="C384" s="13"/>
    </row>
    <row r="385" spans="1:3" ht="14.25">
      <c r="A385" s="13"/>
      <c r="B385" s="13"/>
      <c r="C385" s="13"/>
    </row>
    <row r="386" spans="1:3" ht="14.25">
      <c r="A386" s="13"/>
      <c r="B386" s="13"/>
      <c r="C386" s="13"/>
    </row>
    <row r="387" spans="1:3" ht="14.25">
      <c r="A387" s="13"/>
      <c r="B387" s="13"/>
      <c r="C387" s="13"/>
    </row>
    <row r="388" spans="1:3" ht="14.25">
      <c r="A388" s="13"/>
      <c r="B388" s="13"/>
      <c r="C388" s="13"/>
    </row>
    <row r="389" spans="1:3" ht="14.25">
      <c r="A389" s="13"/>
      <c r="B389" s="13"/>
      <c r="C389" s="13"/>
    </row>
    <row r="390" spans="1:3" ht="14.25">
      <c r="A390" s="13"/>
      <c r="B390" s="13"/>
      <c r="C390" s="13"/>
    </row>
    <row r="391" spans="1:3" ht="14.25">
      <c r="A391" s="13"/>
      <c r="B391" s="13"/>
      <c r="C391" s="13"/>
    </row>
    <row r="392" spans="1:3" ht="14.25">
      <c r="A392" s="13"/>
      <c r="B392" s="13"/>
      <c r="C392" s="13"/>
    </row>
    <row r="393" spans="1:3" ht="14.25">
      <c r="A393" s="13"/>
      <c r="B393" s="13"/>
      <c r="C393" s="13"/>
    </row>
    <row r="394" spans="1:3" ht="14.25">
      <c r="A394" s="13"/>
      <c r="B394" s="13"/>
      <c r="C394" s="13"/>
    </row>
    <row r="395" spans="1:3" ht="14.25">
      <c r="A395" s="13"/>
      <c r="B395" s="13"/>
      <c r="C395" s="13"/>
    </row>
    <row r="396" spans="1:3" ht="14.25">
      <c r="A396" s="13"/>
      <c r="B396" s="13"/>
      <c r="C396" s="13"/>
    </row>
    <row r="397" spans="1:3" ht="14.25">
      <c r="A397" s="13"/>
      <c r="B397" s="13"/>
      <c r="C397" s="13"/>
    </row>
    <row r="398" spans="1:3" ht="14.25">
      <c r="A398" s="13"/>
      <c r="B398" s="13"/>
      <c r="C398" s="13"/>
    </row>
    <row r="399" spans="1:3" ht="14.25">
      <c r="A399" s="13"/>
      <c r="B399" s="13"/>
      <c r="C399" s="13"/>
    </row>
    <row r="400" spans="1:3" ht="14.25">
      <c r="A400" s="13"/>
      <c r="B400" s="13"/>
      <c r="C400" s="13"/>
    </row>
    <row r="401" spans="1:3" ht="14.25">
      <c r="A401" s="13"/>
      <c r="B401" s="13"/>
      <c r="C401" s="13"/>
    </row>
    <row r="402" spans="1:3" ht="14.25">
      <c r="A402" s="13"/>
      <c r="B402" s="13"/>
      <c r="C402" s="13"/>
    </row>
    <row r="403" spans="1:3" ht="14.25">
      <c r="A403" s="13"/>
      <c r="B403" s="13"/>
      <c r="C403" s="13"/>
    </row>
    <row r="404" spans="1:3" ht="14.25">
      <c r="A404" s="13"/>
      <c r="B404" s="13"/>
      <c r="C404" s="13"/>
    </row>
    <row r="405" spans="1:3" ht="14.25">
      <c r="A405" s="13"/>
      <c r="B405" s="13"/>
      <c r="C405" s="13"/>
    </row>
    <row r="406" spans="1:3" ht="14.25">
      <c r="A406" s="13"/>
      <c r="B406" s="13"/>
      <c r="C406" s="13"/>
    </row>
    <row r="407" spans="1:3" ht="14.25">
      <c r="A407" s="13"/>
      <c r="B407" s="13"/>
      <c r="C407" s="13"/>
    </row>
    <row r="408" spans="1:3" ht="14.25">
      <c r="A408" s="13"/>
      <c r="B408" s="13"/>
      <c r="C408" s="13"/>
    </row>
    <row r="409" spans="1:3" ht="14.25">
      <c r="A409" s="13"/>
      <c r="B409" s="13"/>
      <c r="C409" s="13"/>
    </row>
    <row r="410" spans="1:3" ht="14.25">
      <c r="A410" s="13"/>
      <c r="B410" s="13"/>
      <c r="C410" s="13"/>
    </row>
    <row r="411" spans="1:3" ht="14.25">
      <c r="A411" s="13"/>
      <c r="B411" s="13"/>
      <c r="C411" s="13"/>
    </row>
    <row r="412" spans="1:3" ht="14.25">
      <c r="A412" s="13"/>
      <c r="B412" s="13"/>
      <c r="C412" s="13"/>
    </row>
    <row r="413" spans="1:3" ht="14.25">
      <c r="A413" s="13"/>
      <c r="B413" s="13"/>
      <c r="C413" s="13"/>
    </row>
    <row r="414" spans="1:3" ht="14.25">
      <c r="A414" s="13"/>
      <c r="B414" s="13"/>
      <c r="C414" s="13"/>
    </row>
    <row r="415" spans="1:3" ht="14.25">
      <c r="A415" s="13"/>
      <c r="B415" s="13"/>
      <c r="C415" s="13"/>
    </row>
    <row r="416" spans="1:3" ht="14.25">
      <c r="A416" s="13"/>
      <c r="B416" s="13"/>
      <c r="C416" s="13"/>
    </row>
    <row r="417" spans="1:3" ht="14.25">
      <c r="A417" s="13"/>
      <c r="B417" s="13"/>
      <c r="C417" s="13"/>
    </row>
    <row r="418" spans="1:3" ht="14.25">
      <c r="A418" s="13"/>
      <c r="B418" s="13"/>
      <c r="C418" s="13"/>
    </row>
    <row r="419" spans="1:3" ht="14.25">
      <c r="A419" s="13"/>
      <c r="B419" s="13"/>
      <c r="C419" s="13"/>
    </row>
    <row r="420" spans="1:3" ht="14.25">
      <c r="A420" s="13"/>
      <c r="B420" s="13"/>
      <c r="C420" s="13"/>
    </row>
    <row r="421" spans="1:3" ht="14.25">
      <c r="A421" s="13"/>
      <c r="B421" s="13"/>
      <c r="C421" s="13"/>
    </row>
    <row r="422" spans="1:3" ht="14.25">
      <c r="A422" s="13"/>
      <c r="B422" s="13"/>
      <c r="C422" s="13"/>
    </row>
    <row r="423" spans="1:3" ht="14.25">
      <c r="A423" s="13"/>
      <c r="B423" s="13"/>
      <c r="C423" s="13"/>
    </row>
    <row r="424" spans="1:3" ht="14.25">
      <c r="A424" s="13"/>
      <c r="B424" s="13"/>
      <c r="C424" s="13"/>
    </row>
    <row r="425" spans="1:3" ht="14.25">
      <c r="A425" s="13"/>
      <c r="B425" s="13"/>
      <c r="C425" s="13"/>
    </row>
    <row r="426" spans="1:3" ht="14.25">
      <c r="A426" s="13"/>
      <c r="B426" s="13"/>
      <c r="C426" s="13"/>
    </row>
    <row r="427" spans="1:3" ht="14.25">
      <c r="A427" s="13"/>
      <c r="B427" s="13"/>
      <c r="C427" s="13"/>
    </row>
    <row r="428" spans="1:3" ht="14.25">
      <c r="A428" s="13"/>
      <c r="B428" s="13"/>
      <c r="C428" s="13"/>
    </row>
    <row r="429" spans="1:3" ht="14.25">
      <c r="A429" s="13"/>
      <c r="B429" s="13"/>
      <c r="C429" s="13"/>
    </row>
    <row r="430" spans="1:3" ht="14.25">
      <c r="A430" s="13"/>
      <c r="B430" s="13"/>
      <c r="C430" s="13"/>
    </row>
    <row r="431" spans="1:3" ht="14.25">
      <c r="A431" s="13"/>
      <c r="B431" s="13"/>
      <c r="C431" s="13"/>
    </row>
    <row r="432" spans="1:3" ht="14.25">
      <c r="A432" s="13"/>
      <c r="B432" s="13"/>
      <c r="C432" s="13"/>
    </row>
    <row r="433" spans="1:3" ht="14.25">
      <c r="A433" s="13"/>
      <c r="B433" s="13"/>
      <c r="C433" s="13"/>
    </row>
    <row r="434" spans="1:3" ht="14.25">
      <c r="A434" s="13"/>
      <c r="B434" s="13"/>
      <c r="C434" s="13"/>
    </row>
    <row r="435" spans="1:3" ht="14.25">
      <c r="A435" s="13"/>
      <c r="B435" s="13"/>
      <c r="C435" s="13"/>
    </row>
    <row r="436" spans="1:3" ht="14.25">
      <c r="A436" s="13"/>
      <c r="B436" s="13"/>
      <c r="C436" s="13"/>
    </row>
    <row r="437" spans="1:3" ht="14.25">
      <c r="A437" s="13"/>
      <c r="B437" s="13"/>
      <c r="C437" s="13"/>
    </row>
    <row r="438" spans="1:3" ht="14.25">
      <c r="A438" s="13"/>
      <c r="B438" s="13"/>
      <c r="C438" s="13"/>
    </row>
    <row r="439" spans="1:3" ht="14.25">
      <c r="A439" s="13"/>
      <c r="B439" s="13"/>
      <c r="C439" s="13"/>
    </row>
    <row r="440" spans="1:3" ht="14.25">
      <c r="A440" s="13"/>
      <c r="B440" s="13"/>
      <c r="C440" s="13"/>
    </row>
    <row r="441" spans="1:3" ht="14.25">
      <c r="A441" s="13"/>
      <c r="B441" s="13"/>
      <c r="C441" s="13"/>
    </row>
    <row r="442" spans="1:3" ht="14.25">
      <c r="A442" s="13"/>
      <c r="B442" s="13"/>
      <c r="C442" s="13"/>
    </row>
    <row r="443" spans="1:3" ht="14.25">
      <c r="A443" s="13"/>
      <c r="B443" s="13"/>
      <c r="C443" s="13"/>
    </row>
    <row r="444" spans="1:3" ht="14.25">
      <c r="A444" s="13"/>
      <c r="B444" s="13"/>
      <c r="C444" s="13"/>
    </row>
    <row r="445" spans="1:3" ht="14.25">
      <c r="A445" s="13"/>
      <c r="B445" s="13"/>
      <c r="C445" s="13"/>
    </row>
    <row r="446" spans="1:3" ht="14.25">
      <c r="A446" s="13"/>
      <c r="B446" s="13"/>
      <c r="C446" s="13"/>
    </row>
    <row r="447" spans="1:3" ht="14.25">
      <c r="A447" s="13"/>
      <c r="B447" s="13"/>
      <c r="C447" s="13"/>
    </row>
    <row r="448" spans="1:3" ht="14.25">
      <c r="A448" s="13"/>
      <c r="B448" s="13"/>
      <c r="C448" s="13"/>
    </row>
    <row r="449" spans="1:3" ht="14.25">
      <c r="A449" s="13"/>
      <c r="B449" s="13"/>
      <c r="C449" s="13"/>
    </row>
    <row r="450" spans="1:3" ht="14.25">
      <c r="A450" s="13"/>
      <c r="B450" s="13"/>
      <c r="C450" s="13"/>
    </row>
    <row r="451" spans="1:3" ht="14.25">
      <c r="A451" s="13"/>
      <c r="B451" s="13"/>
      <c r="C451" s="13"/>
    </row>
    <row r="452" spans="1:3" ht="14.25">
      <c r="A452" s="13"/>
      <c r="B452" s="13"/>
      <c r="C452" s="13"/>
    </row>
    <row r="453" spans="1:3" ht="14.25">
      <c r="A453" s="13"/>
      <c r="B453" s="13"/>
      <c r="C453" s="13"/>
    </row>
    <row r="454" spans="1:3" ht="14.25">
      <c r="A454" s="13"/>
      <c r="B454" s="13"/>
      <c r="C454" s="13"/>
    </row>
    <row r="455" spans="1:3" ht="14.25">
      <c r="A455" s="13"/>
      <c r="B455" s="13"/>
      <c r="C455" s="13"/>
    </row>
    <row r="456" spans="1:3" ht="14.25">
      <c r="A456" s="13"/>
      <c r="B456" s="13"/>
      <c r="C456" s="13"/>
    </row>
    <row r="457" spans="1:3" ht="14.25">
      <c r="A457" s="13"/>
      <c r="B457" s="13"/>
      <c r="C457" s="13"/>
    </row>
    <row r="458" spans="1:3" ht="14.25">
      <c r="A458" s="13"/>
      <c r="B458" s="13"/>
      <c r="C458" s="13"/>
    </row>
    <row r="459" spans="1:3" ht="14.25">
      <c r="A459" s="13"/>
      <c r="B459" s="13"/>
      <c r="C459" s="13"/>
    </row>
    <row r="460" spans="1:3" ht="14.25">
      <c r="A460" s="13"/>
      <c r="B460" s="13"/>
      <c r="C460" s="13"/>
    </row>
    <row r="461" spans="1:3" ht="14.25">
      <c r="A461" s="13"/>
      <c r="B461" s="13"/>
      <c r="C461" s="13"/>
    </row>
    <row r="462" spans="1:3" ht="14.25">
      <c r="A462" s="13"/>
      <c r="B462" s="13"/>
      <c r="C462" s="13"/>
    </row>
    <row r="463" spans="1:3" ht="14.25">
      <c r="A463" s="13"/>
      <c r="B463" s="13"/>
      <c r="C463" s="13"/>
    </row>
    <row r="464" spans="1:3" ht="14.25">
      <c r="A464" s="13"/>
      <c r="B464" s="13"/>
      <c r="C464" s="13"/>
    </row>
    <row r="465" spans="1:3" ht="14.25">
      <c r="A465" s="13"/>
      <c r="B465" s="13"/>
      <c r="C465" s="13"/>
    </row>
    <row r="466" spans="1:3" ht="14.25">
      <c r="A466" s="13"/>
      <c r="B466" s="13"/>
      <c r="C466" s="13"/>
    </row>
    <row r="467" spans="1:3" ht="14.25">
      <c r="A467" s="13"/>
      <c r="B467" s="13"/>
      <c r="C467" s="13"/>
    </row>
    <row r="468" spans="1:3" ht="14.25">
      <c r="A468" s="13"/>
      <c r="B468" s="13"/>
      <c r="C468" s="13"/>
    </row>
    <row r="469" spans="1:3" ht="14.25">
      <c r="A469" s="13"/>
      <c r="B469" s="13"/>
      <c r="C469" s="13"/>
    </row>
    <row r="470" spans="1:3" ht="14.25">
      <c r="A470" s="13"/>
      <c r="B470" s="13"/>
      <c r="C470" s="13"/>
    </row>
    <row r="471" spans="1:3" ht="14.25">
      <c r="A471" s="13"/>
      <c r="B471" s="13"/>
      <c r="C471" s="13"/>
    </row>
    <row r="472" spans="1:3" ht="14.25">
      <c r="A472" s="13"/>
      <c r="B472" s="13"/>
      <c r="C472" s="13"/>
    </row>
    <row r="473" spans="1:3" ht="14.25">
      <c r="A473" s="13"/>
      <c r="B473" s="13"/>
      <c r="C473" s="13"/>
    </row>
    <row r="474" spans="1:3" ht="14.25">
      <c r="A474" s="13"/>
      <c r="B474" s="13"/>
      <c r="C474" s="13"/>
    </row>
    <row r="475" spans="1:3" ht="14.25">
      <c r="A475" s="13"/>
      <c r="B475" s="13"/>
      <c r="C475" s="13"/>
    </row>
    <row r="476" spans="1:3" ht="14.25">
      <c r="A476" s="13"/>
      <c r="B476" s="13"/>
      <c r="C476" s="13"/>
    </row>
    <row r="477" spans="1:3" ht="14.25">
      <c r="A477" s="13"/>
      <c r="B477" s="13"/>
      <c r="C477" s="13"/>
    </row>
    <row r="478" spans="1:3" ht="14.25">
      <c r="A478" s="13"/>
      <c r="B478" s="13"/>
      <c r="C478" s="13"/>
    </row>
    <row r="479" spans="1:3" ht="14.25">
      <c r="A479" s="13"/>
      <c r="B479" s="13"/>
      <c r="C479" s="13"/>
    </row>
    <row r="480" spans="1:3" ht="14.25">
      <c r="A480" s="13"/>
      <c r="B480" s="13"/>
      <c r="C480" s="13"/>
    </row>
    <row r="481" spans="1:3" ht="14.25">
      <c r="A481" s="13"/>
      <c r="B481" s="13"/>
      <c r="C481" s="13"/>
    </row>
    <row r="482" spans="1:3" ht="14.25">
      <c r="A482" s="13"/>
      <c r="B482" s="13"/>
      <c r="C482" s="13"/>
    </row>
    <row r="483" spans="1:3" ht="14.25">
      <c r="A483" s="13"/>
      <c r="B483" s="13"/>
      <c r="C483" s="13"/>
    </row>
    <row r="484" spans="1:3" ht="14.25">
      <c r="A484" s="13"/>
      <c r="B484" s="13"/>
      <c r="C484" s="13"/>
    </row>
  </sheetData>
  <sheetProtection/>
  <mergeCells count="11">
    <mergeCell ref="A1:D1"/>
    <mergeCell ref="A2:D2"/>
    <mergeCell ref="A3:D3"/>
    <mergeCell ref="A4:D4"/>
    <mergeCell ref="A7:D8"/>
    <mergeCell ref="A10:A11"/>
    <mergeCell ref="B10:B11"/>
    <mergeCell ref="C10:C11"/>
    <mergeCell ref="D10:D11"/>
    <mergeCell ref="A5:D5"/>
    <mergeCell ref="A6:D6"/>
  </mergeCells>
  <printOptions/>
  <pageMargins left="0.5905511811023623" right="0.3937007874015748" top="0.1968503937007874" bottom="0.1968503937007874" header="0.5118110236220472" footer="0.5118110236220472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A6" sqref="A6:G6"/>
    </sheetView>
  </sheetViews>
  <sheetFormatPr defaultColWidth="8.796875" defaultRowHeight="15"/>
  <cols>
    <col min="1" max="1" width="57.5" style="4" customWidth="1"/>
    <col min="2" max="2" width="5.59765625" style="4" customWidth="1"/>
    <col min="3" max="4" width="4.09765625" style="4" customWidth="1"/>
    <col min="5" max="5" width="11.19921875" style="4" customWidth="1"/>
    <col min="6" max="6" width="4.3984375" style="4" customWidth="1"/>
    <col min="7" max="7" width="10.796875" style="30" customWidth="1"/>
    <col min="8" max="16384" width="8.796875" style="4" customWidth="1"/>
  </cols>
  <sheetData>
    <row r="1" spans="1:7" s="1" customFormat="1" ht="14.25">
      <c r="A1" s="101" t="s">
        <v>136</v>
      </c>
      <c r="B1" s="102"/>
      <c r="C1" s="102"/>
      <c r="D1" s="102"/>
      <c r="E1" s="102"/>
      <c r="F1" s="102"/>
      <c r="G1" s="102"/>
    </row>
    <row r="2" spans="1:7" s="1" customFormat="1" ht="14.25">
      <c r="A2" s="103" t="s">
        <v>49</v>
      </c>
      <c r="B2" s="104"/>
      <c r="C2" s="104"/>
      <c r="D2" s="104"/>
      <c r="E2" s="104"/>
      <c r="F2" s="104"/>
      <c r="G2" s="104"/>
    </row>
    <row r="3" spans="1:7" s="1" customFormat="1" ht="14.25">
      <c r="A3" s="103" t="s">
        <v>27</v>
      </c>
      <c r="B3" s="104"/>
      <c r="C3" s="104"/>
      <c r="D3" s="104"/>
      <c r="E3" s="104"/>
      <c r="F3" s="104"/>
      <c r="G3" s="104"/>
    </row>
    <row r="4" spans="1:7" s="1" customFormat="1" ht="14.25">
      <c r="A4" s="103" t="s">
        <v>249</v>
      </c>
      <c r="B4" s="104"/>
      <c r="C4" s="104"/>
      <c r="D4" s="104"/>
      <c r="E4" s="104"/>
      <c r="F4" s="104"/>
      <c r="G4" s="104"/>
    </row>
    <row r="5" spans="1:7" s="1" customFormat="1" ht="14.25">
      <c r="A5" s="105" t="s">
        <v>265</v>
      </c>
      <c r="B5" s="106"/>
      <c r="C5" s="106"/>
      <c r="D5" s="106"/>
      <c r="E5" s="106"/>
      <c r="F5" s="106"/>
      <c r="G5" s="106"/>
    </row>
    <row r="6" spans="1:7" s="1" customFormat="1" ht="11.25" customHeight="1">
      <c r="A6" s="98"/>
      <c r="B6" s="99"/>
      <c r="C6" s="99"/>
      <c r="D6" s="99"/>
      <c r="E6" s="99"/>
      <c r="F6" s="99"/>
      <c r="G6" s="99"/>
    </row>
    <row r="7" spans="1:7" s="1" customFormat="1" ht="15">
      <c r="A7" s="100" t="s">
        <v>11</v>
      </c>
      <c r="B7" s="100"/>
      <c r="C7" s="100"/>
      <c r="D7" s="100"/>
      <c r="E7" s="100"/>
      <c r="F7" s="100"/>
      <c r="G7" s="100"/>
    </row>
    <row r="8" spans="1:7" s="1" customFormat="1" ht="15">
      <c r="A8" s="100" t="s">
        <v>252</v>
      </c>
      <c r="B8" s="100"/>
      <c r="C8" s="100"/>
      <c r="D8" s="100"/>
      <c r="E8" s="100"/>
      <c r="F8" s="100"/>
      <c r="G8" s="100"/>
    </row>
    <row r="9" spans="1:7" s="1" customFormat="1" ht="14.25">
      <c r="A9" s="2"/>
      <c r="B9" s="2"/>
      <c r="C9" s="2"/>
      <c r="D9" s="2"/>
      <c r="E9" s="2"/>
      <c r="F9" s="2"/>
      <c r="G9" s="29" t="s">
        <v>48</v>
      </c>
    </row>
    <row r="10" spans="1:7" s="3" customFormat="1" ht="33.75" customHeight="1">
      <c r="A10" s="93" t="s">
        <v>83</v>
      </c>
      <c r="B10" s="96" t="s">
        <v>84</v>
      </c>
      <c r="C10" s="97" t="s">
        <v>12</v>
      </c>
      <c r="D10" s="97" t="s">
        <v>85</v>
      </c>
      <c r="E10" s="96" t="s">
        <v>75</v>
      </c>
      <c r="F10" s="96" t="s">
        <v>76</v>
      </c>
      <c r="G10" s="93" t="s">
        <v>28</v>
      </c>
    </row>
    <row r="11" spans="1:7" ht="13.5">
      <c r="A11" s="95"/>
      <c r="B11" s="96" t="s">
        <v>86</v>
      </c>
      <c r="C11" s="95"/>
      <c r="D11" s="95"/>
      <c r="E11" s="96" t="s">
        <v>87</v>
      </c>
      <c r="F11" s="96" t="s">
        <v>13</v>
      </c>
      <c r="G11" s="94"/>
    </row>
    <row r="12" spans="1:7" ht="13.5">
      <c r="A12" s="65"/>
      <c r="B12" s="65"/>
      <c r="C12" s="65"/>
      <c r="D12" s="65"/>
      <c r="E12" s="65"/>
      <c r="F12" s="65"/>
      <c r="G12" s="65"/>
    </row>
    <row r="13" spans="1:7" ht="15">
      <c r="A13" s="66" t="s">
        <v>88</v>
      </c>
      <c r="B13" s="67" t="s">
        <v>51</v>
      </c>
      <c r="C13" s="67"/>
      <c r="D13" s="67"/>
      <c r="E13" s="67"/>
      <c r="F13" s="67"/>
      <c r="G13" s="68">
        <f>G14+G56+G71+G79+G97+G102+G51+G47</f>
        <v>31042402.51</v>
      </c>
    </row>
    <row r="14" spans="1:7" ht="15">
      <c r="A14" s="66" t="s">
        <v>41</v>
      </c>
      <c r="B14" s="67" t="s">
        <v>51</v>
      </c>
      <c r="C14" s="67" t="s">
        <v>1</v>
      </c>
      <c r="D14" s="67" t="s">
        <v>42</v>
      </c>
      <c r="E14" s="67"/>
      <c r="F14" s="67"/>
      <c r="G14" s="68">
        <f>G15+G19+G36+G40</f>
        <v>14115628.66</v>
      </c>
    </row>
    <row r="15" spans="1:7" ht="30.75" hidden="1">
      <c r="A15" s="66" t="s">
        <v>2</v>
      </c>
      <c r="B15" s="67" t="s">
        <v>51</v>
      </c>
      <c r="C15" s="67" t="s">
        <v>1</v>
      </c>
      <c r="D15" s="67" t="s">
        <v>3</v>
      </c>
      <c r="E15" s="67"/>
      <c r="F15" s="67"/>
      <c r="G15" s="68">
        <f>G16</f>
        <v>0</v>
      </c>
    </row>
    <row r="16" spans="1:7" ht="15" hidden="1">
      <c r="A16" s="61" t="s">
        <v>63</v>
      </c>
      <c r="B16" s="62" t="s">
        <v>51</v>
      </c>
      <c r="C16" s="62" t="s">
        <v>1</v>
      </c>
      <c r="D16" s="62" t="s">
        <v>3</v>
      </c>
      <c r="E16" s="62" t="s">
        <v>107</v>
      </c>
      <c r="F16" s="62"/>
      <c r="G16" s="69">
        <f>G17</f>
        <v>0</v>
      </c>
    </row>
    <row r="17" spans="1:7" ht="15" hidden="1">
      <c r="A17" s="61" t="s">
        <v>81</v>
      </c>
      <c r="B17" s="62" t="s">
        <v>51</v>
      </c>
      <c r="C17" s="62" t="s">
        <v>1</v>
      </c>
      <c r="D17" s="62" t="s">
        <v>3</v>
      </c>
      <c r="E17" s="62" t="s">
        <v>125</v>
      </c>
      <c r="F17" s="62"/>
      <c r="G17" s="69">
        <f>G18</f>
        <v>0</v>
      </c>
    </row>
    <row r="18" spans="1:7" ht="46.5" hidden="1">
      <c r="A18" s="63" t="s">
        <v>64</v>
      </c>
      <c r="B18" s="64" t="s">
        <v>51</v>
      </c>
      <c r="C18" s="64" t="s">
        <v>1</v>
      </c>
      <c r="D18" s="64" t="s">
        <v>3</v>
      </c>
      <c r="E18" s="64" t="s">
        <v>125</v>
      </c>
      <c r="F18" s="64" t="s">
        <v>61</v>
      </c>
      <c r="G18" s="70"/>
    </row>
    <row r="19" spans="1:7" ht="46.5">
      <c r="A19" s="66" t="s">
        <v>14</v>
      </c>
      <c r="B19" s="67" t="s">
        <v>51</v>
      </c>
      <c r="C19" s="67" t="s">
        <v>1</v>
      </c>
      <c r="D19" s="67" t="s">
        <v>4</v>
      </c>
      <c r="E19" s="67"/>
      <c r="F19" s="67"/>
      <c r="G19" s="68">
        <f>G20</f>
        <v>12530734.48</v>
      </c>
    </row>
    <row r="20" spans="1:7" ht="15">
      <c r="A20" s="61" t="s">
        <v>63</v>
      </c>
      <c r="B20" s="62" t="s">
        <v>51</v>
      </c>
      <c r="C20" s="62" t="s">
        <v>1</v>
      </c>
      <c r="D20" s="62" t="s">
        <v>4</v>
      </c>
      <c r="E20" s="62" t="s">
        <v>107</v>
      </c>
      <c r="F20" s="62"/>
      <c r="G20" s="69">
        <f>G21+G24+G27+G30+G34</f>
        <v>12530734.48</v>
      </c>
    </row>
    <row r="21" spans="1:7" ht="30.75">
      <c r="A21" s="61" t="s">
        <v>79</v>
      </c>
      <c r="B21" s="62" t="s">
        <v>51</v>
      </c>
      <c r="C21" s="62" t="s">
        <v>1</v>
      </c>
      <c r="D21" s="62" t="s">
        <v>4</v>
      </c>
      <c r="E21" s="62" t="s">
        <v>115</v>
      </c>
      <c r="F21" s="62"/>
      <c r="G21" s="69">
        <f>G22+G23</f>
        <v>553682</v>
      </c>
    </row>
    <row r="22" spans="1:7" ht="46.5">
      <c r="A22" s="63" t="s">
        <v>64</v>
      </c>
      <c r="B22" s="64" t="s">
        <v>51</v>
      </c>
      <c r="C22" s="64" t="s">
        <v>1</v>
      </c>
      <c r="D22" s="64" t="s">
        <v>4</v>
      </c>
      <c r="E22" s="64" t="s">
        <v>115</v>
      </c>
      <c r="F22" s="64" t="s">
        <v>61</v>
      </c>
      <c r="G22" s="70">
        <f>'ПР № 2'!D31</f>
        <v>498606.83</v>
      </c>
    </row>
    <row r="23" spans="1:7" ht="15">
      <c r="A23" s="63" t="s">
        <v>66</v>
      </c>
      <c r="B23" s="64" t="s">
        <v>51</v>
      </c>
      <c r="C23" s="64" t="s">
        <v>1</v>
      </c>
      <c r="D23" s="64" t="s">
        <v>4</v>
      </c>
      <c r="E23" s="64" t="s">
        <v>115</v>
      </c>
      <c r="F23" s="64" t="s">
        <v>67</v>
      </c>
      <c r="G23" s="70">
        <f>'ПР № 2'!D32</f>
        <v>55075.17</v>
      </c>
    </row>
    <row r="24" spans="1:7" ht="15">
      <c r="A24" s="61" t="s">
        <v>15</v>
      </c>
      <c r="B24" s="62" t="s">
        <v>51</v>
      </c>
      <c r="C24" s="62" t="s">
        <v>1</v>
      </c>
      <c r="D24" s="62" t="s">
        <v>4</v>
      </c>
      <c r="E24" s="62" t="s">
        <v>116</v>
      </c>
      <c r="F24" s="62"/>
      <c r="G24" s="69">
        <f>G25+G26</f>
        <v>62263</v>
      </c>
    </row>
    <row r="25" spans="1:7" ht="46.5">
      <c r="A25" s="63" t="s">
        <v>64</v>
      </c>
      <c r="B25" s="64" t="s">
        <v>51</v>
      </c>
      <c r="C25" s="64" t="s">
        <v>1</v>
      </c>
      <c r="D25" s="64" t="s">
        <v>4</v>
      </c>
      <c r="E25" s="64" t="s">
        <v>116</v>
      </c>
      <c r="F25" s="64" t="s">
        <v>61</v>
      </c>
      <c r="G25" s="70">
        <f>'ПР № 2'!D34</f>
        <v>50300.25</v>
      </c>
    </row>
    <row r="26" spans="1:7" ht="15">
      <c r="A26" s="63" t="s">
        <v>66</v>
      </c>
      <c r="B26" s="64" t="s">
        <v>51</v>
      </c>
      <c r="C26" s="64" t="s">
        <v>1</v>
      </c>
      <c r="D26" s="64" t="s">
        <v>4</v>
      </c>
      <c r="E26" s="64" t="s">
        <v>116</v>
      </c>
      <c r="F26" s="64" t="s">
        <v>67</v>
      </c>
      <c r="G26" s="70">
        <f>'ПР № 2'!D35</f>
        <v>11962.75</v>
      </c>
    </row>
    <row r="27" spans="1:7" ht="78">
      <c r="A27" s="71" t="s">
        <v>121</v>
      </c>
      <c r="B27" s="62" t="s">
        <v>51</v>
      </c>
      <c r="C27" s="62" t="s">
        <v>1</v>
      </c>
      <c r="D27" s="62" t="s">
        <v>4</v>
      </c>
      <c r="E27" s="62" t="s">
        <v>122</v>
      </c>
      <c r="F27" s="62"/>
      <c r="G27" s="69">
        <f>G28+G29</f>
        <v>23422</v>
      </c>
    </row>
    <row r="28" spans="1:7" ht="46.5">
      <c r="A28" s="63" t="s">
        <v>64</v>
      </c>
      <c r="B28" s="64" t="s">
        <v>51</v>
      </c>
      <c r="C28" s="64" t="s">
        <v>1</v>
      </c>
      <c r="D28" s="64" t="s">
        <v>4</v>
      </c>
      <c r="E28" s="64" t="s">
        <v>122</v>
      </c>
      <c r="F28" s="64" t="s">
        <v>61</v>
      </c>
      <c r="G28" s="70">
        <f>'ПР № 2'!D45</f>
        <v>17422</v>
      </c>
    </row>
    <row r="29" spans="1:7" ht="15">
      <c r="A29" s="63" t="s">
        <v>66</v>
      </c>
      <c r="B29" s="64" t="s">
        <v>51</v>
      </c>
      <c r="C29" s="64" t="s">
        <v>1</v>
      </c>
      <c r="D29" s="64" t="s">
        <v>4</v>
      </c>
      <c r="E29" s="64" t="s">
        <v>122</v>
      </c>
      <c r="F29" s="64" t="s">
        <v>67</v>
      </c>
      <c r="G29" s="70">
        <f>'ПР № 2'!D46</f>
        <v>6000</v>
      </c>
    </row>
    <row r="30" spans="1:7" ht="30.75">
      <c r="A30" s="61" t="s">
        <v>65</v>
      </c>
      <c r="B30" s="62" t="s">
        <v>51</v>
      </c>
      <c r="C30" s="62" t="s">
        <v>1</v>
      </c>
      <c r="D30" s="62" t="s">
        <v>4</v>
      </c>
      <c r="E30" s="62" t="s">
        <v>126</v>
      </c>
      <c r="F30" s="62"/>
      <c r="G30" s="69">
        <f>G31+G32+G33</f>
        <v>11516833.36</v>
      </c>
    </row>
    <row r="31" spans="1:7" ht="46.5">
      <c r="A31" s="63" t="s">
        <v>64</v>
      </c>
      <c r="B31" s="64" t="s">
        <v>51</v>
      </c>
      <c r="C31" s="64" t="s">
        <v>1</v>
      </c>
      <c r="D31" s="64" t="s">
        <v>4</v>
      </c>
      <c r="E31" s="64" t="s">
        <v>126</v>
      </c>
      <c r="F31" s="64" t="s">
        <v>61</v>
      </c>
      <c r="G31" s="70">
        <f>'ПР № 2'!D52</f>
        <v>8132591.26</v>
      </c>
    </row>
    <row r="32" spans="1:7" ht="15">
      <c r="A32" s="63" t="s">
        <v>66</v>
      </c>
      <c r="B32" s="64" t="s">
        <v>51</v>
      </c>
      <c r="C32" s="64" t="s">
        <v>1</v>
      </c>
      <c r="D32" s="64" t="s">
        <v>4</v>
      </c>
      <c r="E32" s="64" t="s">
        <v>126</v>
      </c>
      <c r="F32" s="64" t="s">
        <v>67</v>
      </c>
      <c r="G32" s="70">
        <f>'ПР № 2'!D53</f>
        <v>3192590.1</v>
      </c>
    </row>
    <row r="33" spans="1:7" ht="15">
      <c r="A33" s="63" t="s">
        <v>68</v>
      </c>
      <c r="B33" s="64" t="s">
        <v>51</v>
      </c>
      <c r="C33" s="64" t="s">
        <v>1</v>
      </c>
      <c r="D33" s="64" t="s">
        <v>4</v>
      </c>
      <c r="E33" s="64" t="s">
        <v>126</v>
      </c>
      <c r="F33" s="64" t="s">
        <v>69</v>
      </c>
      <c r="G33" s="70">
        <f>'ПР № 2'!D54</f>
        <v>191652</v>
      </c>
    </row>
    <row r="34" spans="1:7" ht="30.75">
      <c r="A34" s="61" t="s">
        <v>74</v>
      </c>
      <c r="B34" s="62" t="s">
        <v>51</v>
      </c>
      <c r="C34" s="62" t="s">
        <v>1</v>
      </c>
      <c r="D34" s="62" t="s">
        <v>4</v>
      </c>
      <c r="E34" s="62" t="s">
        <v>127</v>
      </c>
      <c r="F34" s="62"/>
      <c r="G34" s="69">
        <f>G35</f>
        <v>374534.12</v>
      </c>
    </row>
    <row r="35" spans="1:7" ht="46.5">
      <c r="A35" s="63" t="s">
        <v>64</v>
      </c>
      <c r="B35" s="64" t="s">
        <v>51</v>
      </c>
      <c r="C35" s="64" t="s">
        <v>1</v>
      </c>
      <c r="D35" s="64" t="s">
        <v>4</v>
      </c>
      <c r="E35" s="64" t="s">
        <v>127</v>
      </c>
      <c r="F35" s="64" t="s">
        <v>61</v>
      </c>
      <c r="G35" s="70">
        <f>'ПР № 2'!D56</f>
        <v>374534.12</v>
      </c>
    </row>
    <row r="36" spans="1:7" ht="15" hidden="1">
      <c r="A36" s="66" t="s">
        <v>133</v>
      </c>
      <c r="B36" s="67" t="s">
        <v>51</v>
      </c>
      <c r="C36" s="67" t="s">
        <v>1</v>
      </c>
      <c r="D36" s="67" t="s">
        <v>134</v>
      </c>
      <c r="E36" s="67"/>
      <c r="F36" s="67"/>
      <c r="G36" s="68">
        <f>G37</f>
        <v>0</v>
      </c>
    </row>
    <row r="37" spans="1:7" ht="15" hidden="1">
      <c r="A37" s="61" t="s">
        <v>63</v>
      </c>
      <c r="B37" s="62" t="s">
        <v>51</v>
      </c>
      <c r="C37" s="62" t="s">
        <v>1</v>
      </c>
      <c r="D37" s="62" t="s">
        <v>134</v>
      </c>
      <c r="E37" s="62" t="s">
        <v>107</v>
      </c>
      <c r="F37" s="62"/>
      <c r="G37" s="69">
        <f>G38</f>
        <v>0</v>
      </c>
    </row>
    <row r="38" spans="1:7" ht="30.75" hidden="1">
      <c r="A38" s="61" t="s">
        <v>123</v>
      </c>
      <c r="B38" s="62" t="s">
        <v>51</v>
      </c>
      <c r="C38" s="62" t="s">
        <v>1</v>
      </c>
      <c r="D38" s="62" t="s">
        <v>134</v>
      </c>
      <c r="E38" s="62" t="s">
        <v>124</v>
      </c>
      <c r="F38" s="62"/>
      <c r="G38" s="69">
        <f>G39</f>
        <v>0</v>
      </c>
    </row>
    <row r="39" spans="1:7" ht="15" hidden="1">
      <c r="A39" s="63" t="s">
        <v>68</v>
      </c>
      <c r="B39" s="64" t="s">
        <v>51</v>
      </c>
      <c r="C39" s="64" t="s">
        <v>1</v>
      </c>
      <c r="D39" s="64" t="s">
        <v>134</v>
      </c>
      <c r="E39" s="64" t="s">
        <v>124</v>
      </c>
      <c r="F39" s="64" t="s">
        <v>69</v>
      </c>
      <c r="G39" s="70">
        <f>'ПР № 2'!D50</f>
        <v>0</v>
      </c>
    </row>
    <row r="40" spans="1:7" ht="15">
      <c r="A40" s="66" t="s">
        <v>43</v>
      </c>
      <c r="B40" s="67" t="s">
        <v>51</v>
      </c>
      <c r="C40" s="67" t="s">
        <v>1</v>
      </c>
      <c r="D40" s="67" t="s">
        <v>36</v>
      </c>
      <c r="E40" s="67"/>
      <c r="F40" s="67"/>
      <c r="G40" s="68">
        <f>G41+G45</f>
        <v>1584894.18</v>
      </c>
    </row>
    <row r="41" spans="1:7" ht="15">
      <c r="A41" s="61" t="s">
        <v>63</v>
      </c>
      <c r="B41" s="62" t="s">
        <v>51</v>
      </c>
      <c r="C41" s="62" t="s">
        <v>1</v>
      </c>
      <c r="D41" s="62" t="s">
        <v>36</v>
      </c>
      <c r="E41" s="62" t="s">
        <v>107</v>
      </c>
      <c r="F41" s="62"/>
      <c r="G41" s="69">
        <f>G42</f>
        <v>1482499.14</v>
      </c>
    </row>
    <row r="42" spans="1:7" ht="15">
      <c r="A42" s="61" t="s">
        <v>70</v>
      </c>
      <c r="B42" s="62" t="s">
        <v>51</v>
      </c>
      <c r="C42" s="62" t="s">
        <v>1</v>
      </c>
      <c r="D42" s="62" t="s">
        <v>36</v>
      </c>
      <c r="E42" s="62" t="s">
        <v>128</v>
      </c>
      <c r="F42" s="62"/>
      <c r="G42" s="69">
        <f>G43+G44</f>
        <v>1482499.14</v>
      </c>
    </row>
    <row r="43" spans="1:7" ht="15">
      <c r="A43" s="63" t="s">
        <v>66</v>
      </c>
      <c r="B43" s="64" t="s">
        <v>51</v>
      </c>
      <c r="C43" s="64" t="s">
        <v>1</v>
      </c>
      <c r="D43" s="64" t="s">
        <v>36</v>
      </c>
      <c r="E43" s="64" t="s">
        <v>128</v>
      </c>
      <c r="F43" s="64" t="s">
        <v>67</v>
      </c>
      <c r="G43" s="70">
        <f>'ПР № 2'!D58</f>
        <v>1441931.06</v>
      </c>
    </row>
    <row r="44" spans="1:7" s="3" customFormat="1" ht="15">
      <c r="A44" s="63" t="s">
        <v>68</v>
      </c>
      <c r="B44" s="64" t="s">
        <v>51</v>
      </c>
      <c r="C44" s="64" t="s">
        <v>1</v>
      </c>
      <c r="D44" s="64" t="s">
        <v>36</v>
      </c>
      <c r="E44" s="64" t="s">
        <v>128</v>
      </c>
      <c r="F44" s="64" t="s">
        <v>69</v>
      </c>
      <c r="G44" s="70">
        <f>'ПР № 2'!D59</f>
        <v>40568.08</v>
      </c>
    </row>
    <row r="45" spans="1:7" s="3" customFormat="1" ht="46.5">
      <c r="A45" s="61" t="s">
        <v>259</v>
      </c>
      <c r="B45" s="62" t="s">
        <v>51</v>
      </c>
      <c r="C45" s="62" t="s">
        <v>1</v>
      </c>
      <c r="D45" s="62" t="s">
        <v>36</v>
      </c>
      <c r="E45" s="62" t="s">
        <v>258</v>
      </c>
      <c r="F45" s="62"/>
      <c r="G45" s="69">
        <f>G46</f>
        <v>102395.04</v>
      </c>
    </row>
    <row r="46" spans="1:7" s="77" customFormat="1" ht="15">
      <c r="A46" s="63" t="s">
        <v>66</v>
      </c>
      <c r="B46" s="64" t="s">
        <v>51</v>
      </c>
      <c r="C46" s="64" t="s">
        <v>1</v>
      </c>
      <c r="D46" s="64" t="s">
        <v>36</v>
      </c>
      <c r="E46" s="64" t="s">
        <v>258</v>
      </c>
      <c r="F46" s="64" t="s">
        <v>67</v>
      </c>
      <c r="G46" s="70">
        <f>'ПР № 2'!D76</f>
        <v>102395.04</v>
      </c>
    </row>
    <row r="47" spans="1:7" ht="30.75" hidden="1">
      <c r="A47" s="66" t="s">
        <v>238</v>
      </c>
      <c r="B47" s="67" t="s">
        <v>51</v>
      </c>
      <c r="C47" s="67" t="s">
        <v>5</v>
      </c>
      <c r="D47" s="67" t="s">
        <v>9</v>
      </c>
      <c r="E47" s="67"/>
      <c r="F47" s="67"/>
      <c r="G47" s="68">
        <f>G48</f>
        <v>0</v>
      </c>
    </row>
    <row r="48" spans="1:7" ht="15" hidden="1">
      <c r="A48" s="61" t="s">
        <v>63</v>
      </c>
      <c r="B48" s="62" t="s">
        <v>51</v>
      </c>
      <c r="C48" s="62" t="s">
        <v>5</v>
      </c>
      <c r="D48" s="62" t="s">
        <v>9</v>
      </c>
      <c r="E48" s="62" t="s">
        <v>107</v>
      </c>
      <c r="F48" s="62"/>
      <c r="G48" s="69">
        <f>G49</f>
        <v>0</v>
      </c>
    </row>
    <row r="49" spans="1:7" ht="30.75" hidden="1">
      <c r="A49" s="61" t="s">
        <v>237</v>
      </c>
      <c r="B49" s="62" t="s">
        <v>51</v>
      </c>
      <c r="C49" s="62" t="s">
        <v>5</v>
      </c>
      <c r="D49" s="62" t="s">
        <v>9</v>
      </c>
      <c r="E49" s="62" t="s">
        <v>236</v>
      </c>
      <c r="F49" s="62"/>
      <c r="G49" s="69">
        <f>G50</f>
        <v>0</v>
      </c>
    </row>
    <row r="50" spans="1:7" ht="15" hidden="1">
      <c r="A50" s="63" t="s">
        <v>66</v>
      </c>
      <c r="B50" s="64" t="s">
        <v>51</v>
      </c>
      <c r="C50" s="64" t="s">
        <v>5</v>
      </c>
      <c r="D50" s="64" t="s">
        <v>9</v>
      </c>
      <c r="E50" s="64" t="s">
        <v>236</v>
      </c>
      <c r="F50" s="64" t="s">
        <v>67</v>
      </c>
      <c r="G50" s="70"/>
    </row>
    <row r="51" spans="1:7" s="3" customFormat="1" ht="30.75" hidden="1">
      <c r="A51" s="66" t="s">
        <v>204</v>
      </c>
      <c r="B51" s="67" t="s">
        <v>51</v>
      </c>
      <c r="C51" s="67" t="s">
        <v>5</v>
      </c>
      <c r="D51" s="67" t="s">
        <v>10</v>
      </c>
      <c r="E51" s="67"/>
      <c r="F51" s="67"/>
      <c r="G51" s="68">
        <f>G52</f>
        <v>0</v>
      </c>
    </row>
    <row r="52" spans="1:7" s="3" customFormat="1" ht="30.75" hidden="1">
      <c r="A52" s="66" t="s">
        <v>205</v>
      </c>
      <c r="B52" s="67" t="s">
        <v>51</v>
      </c>
      <c r="C52" s="67" t="s">
        <v>5</v>
      </c>
      <c r="D52" s="67" t="s">
        <v>10</v>
      </c>
      <c r="E52" s="67"/>
      <c r="F52" s="67"/>
      <c r="G52" s="68">
        <f>G53</f>
        <v>0</v>
      </c>
    </row>
    <row r="53" spans="1:7" s="3" customFormat="1" ht="15" hidden="1">
      <c r="A53" s="61" t="s">
        <v>63</v>
      </c>
      <c r="B53" s="62" t="s">
        <v>51</v>
      </c>
      <c r="C53" s="62" t="s">
        <v>5</v>
      </c>
      <c r="D53" s="62" t="s">
        <v>10</v>
      </c>
      <c r="E53" s="62" t="s">
        <v>107</v>
      </c>
      <c r="F53" s="62"/>
      <c r="G53" s="69">
        <f>G54</f>
        <v>0</v>
      </c>
    </row>
    <row r="54" spans="1:7" s="3" customFormat="1" ht="15" hidden="1">
      <c r="A54" s="61" t="s">
        <v>198</v>
      </c>
      <c r="B54" s="62" t="s">
        <v>51</v>
      </c>
      <c r="C54" s="62" t="s">
        <v>5</v>
      </c>
      <c r="D54" s="62" t="s">
        <v>10</v>
      </c>
      <c r="E54" s="62" t="s">
        <v>199</v>
      </c>
      <c r="F54" s="62"/>
      <c r="G54" s="69">
        <f>G55</f>
        <v>0</v>
      </c>
    </row>
    <row r="55" spans="1:7" s="3" customFormat="1" ht="15" hidden="1">
      <c r="A55" s="63" t="s">
        <v>66</v>
      </c>
      <c r="B55" s="64" t="s">
        <v>51</v>
      </c>
      <c r="C55" s="64" t="s">
        <v>5</v>
      </c>
      <c r="D55" s="64" t="s">
        <v>10</v>
      </c>
      <c r="E55" s="64" t="s">
        <v>199</v>
      </c>
      <c r="F55" s="64" t="s">
        <v>67</v>
      </c>
      <c r="G55" s="70"/>
    </row>
    <row r="56" spans="1:7" ht="15">
      <c r="A56" s="66" t="s">
        <v>44</v>
      </c>
      <c r="B56" s="67" t="s">
        <v>51</v>
      </c>
      <c r="C56" s="67" t="s">
        <v>4</v>
      </c>
      <c r="D56" s="67" t="s">
        <v>42</v>
      </c>
      <c r="E56" s="67"/>
      <c r="F56" s="67"/>
      <c r="G56" s="68">
        <f>G57</f>
        <v>13471662.59</v>
      </c>
    </row>
    <row r="57" spans="1:7" ht="15">
      <c r="A57" s="66" t="s">
        <v>45</v>
      </c>
      <c r="B57" s="67" t="s">
        <v>51</v>
      </c>
      <c r="C57" s="67" t="s">
        <v>4</v>
      </c>
      <c r="D57" s="67" t="s">
        <v>9</v>
      </c>
      <c r="E57" s="67"/>
      <c r="F57" s="67"/>
      <c r="G57" s="68">
        <f>G58</f>
        <v>13471662.59</v>
      </c>
    </row>
    <row r="58" spans="1:7" ht="15">
      <c r="A58" s="61" t="s">
        <v>63</v>
      </c>
      <c r="B58" s="62" t="s">
        <v>51</v>
      </c>
      <c r="C58" s="62" t="s">
        <v>4</v>
      </c>
      <c r="D58" s="62" t="s">
        <v>9</v>
      </c>
      <c r="E58" s="62" t="s">
        <v>107</v>
      </c>
      <c r="F58" s="62"/>
      <c r="G58" s="69">
        <f>G59+G61+G65+G69+G63+G67</f>
        <v>13471662.59</v>
      </c>
    </row>
    <row r="59" spans="1:7" ht="15">
      <c r="A59" s="61" t="s">
        <v>77</v>
      </c>
      <c r="B59" s="62" t="s">
        <v>51</v>
      </c>
      <c r="C59" s="62" t="s">
        <v>4</v>
      </c>
      <c r="D59" s="62" t="s">
        <v>9</v>
      </c>
      <c r="E59" s="62" t="s">
        <v>108</v>
      </c>
      <c r="F59" s="62"/>
      <c r="G59" s="69">
        <f>G60</f>
        <v>1118561.07</v>
      </c>
    </row>
    <row r="60" spans="1:7" ht="15">
      <c r="A60" s="63" t="s">
        <v>66</v>
      </c>
      <c r="B60" s="64" t="s">
        <v>51</v>
      </c>
      <c r="C60" s="64" t="s">
        <v>4</v>
      </c>
      <c r="D60" s="64" t="s">
        <v>9</v>
      </c>
      <c r="E60" s="64" t="s">
        <v>108</v>
      </c>
      <c r="F60" s="64" t="s">
        <v>67</v>
      </c>
      <c r="G60" s="70">
        <f>'ПР № 2'!D15</f>
        <v>1118561.07</v>
      </c>
    </row>
    <row r="61" spans="1:7" ht="15">
      <c r="A61" s="61" t="s">
        <v>109</v>
      </c>
      <c r="B61" s="62" t="s">
        <v>51</v>
      </c>
      <c r="C61" s="62" t="s">
        <v>4</v>
      </c>
      <c r="D61" s="62" t="s">
        <v>9</v>
      </c>
      <c r="E61" s="62" t="s">
        <v>110</v>
      </c>
      <c r="F61" s="62"/>
      <c r="G61" s="69">
        <f>G62</f>
        <v>1005484.97</v>
      </c>
    </row>
    <row r="62" spans="1:7" ht="15">
      <c r="A62" s="63" t="s">
        <v>66</v>
      </c>
      <c r="B62" s="64" t="s">
        <v>51</v>
      </c>
      <c r="C62" s="64" t="s">
        <v>4</v>
      </c>
      <c r="D62" s="64" t="s">
        <v>9</v>
      </c>
      <c r="E62" s="64" t="s">
        <v>110</v>
      </c>
      <c r="F62" s="64" t="s">
        <v>67</v>
      </c>
      <c r="G62" s="70">
        <f>'ПР № 2'!D17</f>
        <v>1005484.97</v>
      </c>
    </row>
    <row r="63" spans="1:7" ht="30.75">
      <c r="A63" s="61" t="s">
        <v>234</v>
      </c>
      <c r="B63" s="62" t="s">
        <v>51</v>
      </c>
      <c r="C63" s="62" t="s">
        <v>4</v>
      </c>
      <c r="D63" s="62" t="s">
        <v>9</v>
      </c>
      <c r="E63" s="62" t="s">
        <v>233</v>
      </c>
      <c r="F63" s="62"/>
      <c r="G63" s="69">
        <f>G64</f>
        <v>201439.2</v>
      </c>
    </row>
    <row r="64" spans="1:7" ht="15">
      <c r="A64" s="63" t="s">
        <v>66</v>
      </c>
      <c r="B64" s="64" t="s">
        <v>51</v>
      </c>
      <c r="C64" s="64" t="s">
        <v>4</v>
      </c>
      <c r="D64" s="64" t="s">
        <v>9</v>
      </c>
      <c r="E64" s="64" t="s">
        <v>233</v>
      </c>
      <c r="F64" s="64" t="s">
        <v>67</v>
      </c>
      <c r="G64" s="70">
        <f>'ПР № 2'!D19</f>
        <v>201439.2</v>
      </c>
    </row>
    <row r="65" spans="1:7" ht="30.75">
      <c r="A65" s="61" t="s">
        <v>217</v>
      </c>
      <c r="B65" s="62" t="s">
        <v>51</v>
      </c>
      <c r="C65" s="62" t="s">
        <v>4</v>
      </c>
      <c r="D65" s="62" t="s">
        <v>9</v>
      </c>
      <c r="E65" s="62" t="s">
        <v>239</v>
      </c>
      <c r="F65" s="62"/>
      <c r="G65" s="69">
        <f>G66</f>
        <v>3490184.44</v>
      </c>
    </row>
    <row r="66" spans="1:7" ht="15">
      <c r="A66" s="63" t="s">
        <v>66</v>
      </c>
      <c r="B66" s="64" t="s">
        <v>51</v>
      </c>
      <c r="C66" s="64" t="s">
        <v>4</v>
      </c>
      <c r="D66" s="64" t="s">
        <v>9</v>
      </c>
      <c r="E66" s="64" t="s">
        <v>239</v>
      </c>
      <c r="F66" s="64" t="s">
        <v>67</v>
      </c>
      <c r="G66" s="70">
        <f>'ПР № 2'!D72</f>
        <v>3490184.44</v>
      </c>
    </row>
    <row r="67" spans="1:7" ht="36" customHeight="1">
      <c r="A67" s="61" t="s">
        <v>261</v>
      </c>
      <c r="B67" s="62" t="s">
        <v>51</v>
      </c>
      <c r="C67" s="62" t="s">
        <v>4</v>
      </c>
      <c r="D67" s="62" t="s">
        <v>9</v>
      </c>
      <c r="E67" s="62" t="s">
        <v>260</v>
      </c>
      <c r="F67" s="62"/>
      <c r="G67" s="69">
        <f>G68</f>
        <v>4319191.91</v>
      </c>
    </row>
    <row r="68" spans="1:7" s="78" customFormat="1" ht="15">
      <c r="A68" s="63" t="s">
        <v>66</v>
      </c>
      <c r="B68" s="64" t="s">
        <v>51</v>
      </c>
      <c r="C68" s="64" t="s">
        <v>4</v>
      </c>
      <c r="D68" s="64" t="s">
        <v>9</v>
      </c>
      <c r="E68" s="64" t="s">
        <v>260</v>
      </c>
      <c r="F68" s="64" t="s">
        <v>67</v>
      </c>
      <c r="G68" s="70">
        <f>'ПР № 2'!D78</f>
        <v>4319191.91</v>
      </c>
    </row>
    <row r="69" spans="1:7" ht="30.75">
      <c r="A69" s="61" t="s">
        <v>246</v>
      </c>
      <c r="B69" s="62" t="s">
        <v>51</v>
      </c>
      <c r="C69" s="62" t="s">
        <v>4</v>
      </c>
      <c r="D69" s="62" t="s">
        <v>9</v>
      </c>
      <c r="E69" s="62" t="s">
        <v>245</v>
      </c>
      <c r="F69" s="62"/>
      <c r="G69" s="69">
        <f>G70</f>
        <v>3336801</v>
      </c>
    </row>
    <row r="70" spans="1:7" ht="15">
      <c r="A70" s="63" t="s">
        <v>66</v>
      </c>
      <c r="B70" s="64" t="s">
        <v>51</v>
      </c>
      <c r="C70" s="64" t="s">
        <v>4</v>
      </c>
      <c r="D70" s="64" t="s">
        <v>9</v>
      </c>
      <c r="E70" s="64" t="s">
        <v>245</v>
      </c>
      <c r="F70" s="64" t="s">
        <v>67</v>
      </c>
      <c r="G70" s="70">
        <f>'ПР № 2'!D80</f>
        <v>3336801</v>
      </c>
    </row>
    <row r="71" spans="1:7" ht="16.5" customHeight="1">
      <c r="A71" s="66" t="s">
        <v>38</v>
      </c>
      <c r="B71" s="67" t="s">
        <v>51</v>
      </c>
      <c r="C71" s="67" t="s">
        <v>4</v>
      </c>
      <c r="D71" s="67" t="s">
        <v>39</v>
      </c>
      <c r="E71" s="67"/>
      <c r="F71" s="67"/>
      <c r="G71" s="68">
        <f>G72</f>
        <v>285273.06</v>
      </c>
    </row>
    <row r="72" spans="1:7" ht="15">
      <c r="A72" s="61" t="s">
        <v>63</v>
      </c>
      <c r="B72" s="62" t="s">
        <v>51</v>
      </c>
      <c r="C72" s="62" t="s">
        <v>4</v>
      </c>
      <c r="D72" s="62" t="s">
        <v>39</v>
      </c>
      <c r="E72" s="62" t="s">
        <v>107</v>
      </c>
      <c r="F72" s="62"/>
      <c r="G72" s="69">
        <f>G73+G75+G77</f>
        <v>285273.06</v>
      </c>
    </row>
    <row r="73" spans="1:7" ht="15" hidden="1">
      <c r="A73" s="61" t="s">
        <v>235</v>
      </c>
      <c r="B73" s="62" t="s">
        <v>51</v>
      </c>
      <c r="C73" s="62" t="s">
        <v>4</v>
      </c>
      <c r="D73" s="62" t="s">
        <v>39</v>
      </c>
      <c r="E73" s="62" t="s">
        <v>111</v>
      </c>
      <c r="F73" s="62"/>
      <c r="G73" s="69">
        <f>G74</f>
        <v>0</v>
      </c>
    </row>
    <row r="74" spans="1:7" ht="15" hidden="1">
      <c r="A74" s="63" t="s">
        <v>66</v>
      </c>
      <c r="B74" s="64" t="s">
        <v>51</v>
      </c>
      <c r="C74" s="64" t="s">
        <v>4</v>
      </c>
      <c r="D74" s="64" t="s">
        <v>39</v>
      </c>
      <c r="E74" s="64" t="s">
        <v>111</v>
      </c>
      <c r="F74" s="64" t="s">
        <v>67</v>
      </c>
      <c r="G74" s="70"/>
    </row>
    <row r="75" spans="1:7" ht="46.5" hidden="1">
      <c r="A75" s="61" t="s">
        <v>78</v>
      </c>
      <c r="B75" s="62" t="s">
        <v>51</v>
      </c>
      <c r="C75" s="62" t="s">
        <v>4</v>
      </c>
      <c r="D75" s="62" t="s">
        <v>39</v>
      </c>
      <c r="E75" s="62" t="s">
        <v>112</v>
      </c>
      <c r="F75" s="62"/>
      <c r="G75" s="69">
        <f>G76</f>
        <v>0</v>
      </c>
    </row>
    <row r="76" spans="1:7" ht="15" hidden="1">
      <c r="A76" s="63" t="s">
        <v>66</v>
      </c>
      <c r="B76" s="64" t="s">
        <v>51</v>
      </c>
      <c r="C76" s="64" t="s">
        <v>4</v>
      </c>
      <c r="D76" s="64" t="s">
        <v>39</v>
      </c>
      <c r="E76" s="64" t="s">
        <v>112</v>
      </c>
      <c r="F76" s="64" t="s">
        <v>67</v>
      </c>
      <c r="G76" s="70"/>
    </row>
    <row r="77" spans="1:7" ht="15">
      <c r="A77" s="61" t="s">
        <v>262</v>
      </c>
      <c r="B77" s="62" t="s">
        <v>51</v>
      </c>
      <c r="C77" s="62" t="s">
        <v>4</v>
      </c>
      <c r="D77" s="62" t="s">
        <v>39</v>
      </c>
      <c r="E77" s="62" t="s">
        <v>263</v>
      </c>
      <c r="F77" s="62"/>
      <c r="G77" s="69">
        <f>G78</f>
        <v>285273.06</v>
      </c>
    </row>
    <row r="78" spans="1:7" ht="15">
      <c r="A78" s="63" t="s">
        <v>66</v>
      </c>
      <c r="B78" s="64" t="s">
        <v>51</v>
      </c>
      <c r="C78" s="64" t="s">
        <v>4</v>
      </c>
      <c r="D78" s="64" t="s">
        <v>39</v>
      </c>
      <c r="E78" s="64" t="s">
        <v>263</v>
      </c>
      <c r="F78" s="64" t="s">
        <v>67</v>
      </c>
      <c r="G78" s="70">
        <f>'ПР № 2'!D74</f>
        <v>285273.06</v>
      </c>
    </row>
    <row r="79" spans="1:7" ht="15">
      <c r="A79" s="66" t="s">
        <v>46</v>
      </c>
      <c r="B79" s="67" t="s">
        <v>51</v>
      </c>
      <c r="C79" s="67" t="s">
        <v>7</v>
      </c>
      <c r="D79" s="67" t="s">
        <v>42</v>
      </c>
      <c r="E79" s="67"/>
      <c r="F79" s="67"/>
      <c r="G79" s="68">
        <f>G80</f>
        <v>2071888.57</v>
      </c>
    </row>
    <row r="80" spans="1:7" ht="15">
      <c r="A80" s="66" t="s">
        <v>8</v>
      </c>
      <c r="B80" s="67" t="s">
        <v>51</v>
      </c>
      <c r="C80" s="67" t="s">
        <v>7</v>
      </c>
      <c r="D80" s="67" t="s">
        <v>5</v>
      </c>
      <c r="E80" s="67"/>
      <c r="F80" s="67"/>
      <c r="G80" s="68">
        <f>G81</f>
        <v>2071888.57</v>
      </c>
    </row>
    <row r="81" spans="1:7" ht="15">
      <c r="A81" s="61" t="s">
        <v>63</v>
      </c>
      <c r="B81" s="62" t="s">
        <v>51</v>
      </c>
      <c r="C81" s="62" t="s">
        <v>7</v>
      </c>
      <c r="D81" s="62" t="s">
        <v>5</v>
      </c>
      <c r="E81" s="62" t="s">
        <v>107</v>
      </c>
      <c r="F81" s="62"/>
      <c r="G81" s="69">
        <f>G82+G84+G86+G90+G88+G93+G95</f>
        <v>2071888.57</v>
      </c>
    </row>
    <row r="82" spans="1:7" ht="30.75" hidden="1">
      <c r="A82" s="61" t="s">
        <v>216</v>
      </c>
      <c r="B82" s="62" t="s">
        <v>51</v>
      </c>
      <c r="C82" s="62" t="s">
        <v>7</v>
      </c>
      <c r="D82" s="62" t="s">
        <v>5</v>
      </c>
      <c r="E82" s="62" t="s">
        <v>215</v>
      </c>
      <c r="F82" s="62"/>
      <c r="G82" s="69">
        <f>G83</f>
        <v>0</v>
      </c>
    </row>
    <row r="83" spans="1:7" ht="15" hidden="1">
      <c r="A83" s="63" t="s">
        <v>66</v>
      </c>
      <c r="B83" s="64" t="s">
        <v>51</v>
      </c>
      <c r="C83" s="64" t="s">
        <v>7</v>
      </c>
      <c r="D83" s="64" t="s">
        <v>5</v>
      </c>
      <c r="E83" s="64" t="s">
        <v>215</v>
      </c>
      <c r="F83" s="64" t="s">
        <v>67</v>
      </c>
      <c r="G83" s="70">
        <v>0</v>
      </c>
    </row>
    <row r="84" spans="1:7" ht="15">
      <c r="A84" s="61" t="s">
        <v>16</v>
      </c>
      <c r="B84" s="62" t="s">
        <v>51</v>
      </c>
      <c r="C84" s="62" t="s">
        <v>7</v>
      </c>
      <c r="D84" s="62" t="s">
        <v>5</v>
      </c>
      <c r="E84" s="62" t="s">
        <v>130</v>
      </c>
      <c r="F84" s="62"/>
      <c r="G84" s="69">
        <f>G85</f>
        <v>543005.75</v>
      </c>
    </row>
    <row r="85" spans="1:7" ht="15">
      <c r="A85" s="63" t="s">
        <v>66</v>
      </c>
      <c r="B85" s="64" t="s">
        <v>51</v>
      </c>
      <c r="C85" s="64" t="s">
        <v>7</v>
      </c>
      <c r="D85" s="64" t="s">
        <v>5</v>
      </c>
      <c r="E85" s="64" t="s">
        <v>130</v>
      </c>
      <c r="F85" s="64" t="s">
        <v>67</v>
      </c>
      <c r="G85" s="70">
        <f>'ПР № 2'!D63</f>
        <v>543005.75</v>
      </c>
    </row>
    <row r="86" spans="1:7" ht="30.75" hidden="1">
      <c r="A86" s="61" t="s">
        <v>17</v>
      </c>
      <c r="B86" s="62" t="s">
        <v>51</v>
      </c>
      <c r="C86" s="62" t="s">
        <v>7</v>
      </c>
      <c r="D86" s="62" t="s">
        <v>5</v>
      </c>
      <c r="E86" s="62" t="s">
        <v>131</v>
      </c>
      <c r="F86" s="62"/>
      <c r="G86" s="69">
        <f>G87</f>
        <v>0</v>
      </c>
    </row>
    <row r="87" spans="1:7" ht="15" hidden="1">
      <c r="A87" s="63" t="s">
        <v>66</v>
      </c>
      <c r="B87" s="64" t="s">
        <v>51</v>
      </c>
      <c r="C87" s="64" t="s">
        <v>7</v>
      </c>
      <c r="D87" s="64" t="s">
        <v>5</v>
      </c>
      <c r="E87" s="64" t="s">
        <v>131</v>
      </c>
      <c r="F87" s="64" t="s">
        <v>67</v>
      </c>
      <c r="G87" s="70">
        <f>'ПР № 2'!D65</f>
        <v>0</v>
      </c>
    </row>
    <row r="88" spans="1:7" ht="15" hidden="1">
      <c r="A88" s="61" t="s">
        <v>214</v>
      </c>
      <c r="B88" s="62" t="s">
        <v>51</v>
      </c>
      <c r="C88" s="62" t="s">
        <v>7</v>
      </c>
      <c r="D88" s="62" t="s">
        <v>5</v>
      </c>
      <c r="E88" s="62" t="s">
        <v>213</v>
      </c>
      <c r="F88" s="62"/>
      <c r="G88" s="69">
        <f>G89</f>
        <v>0</v>
      </c>
    </row>
    <row r="89" spans="1:7" ht="15" hidden="1">
      <c r="A89" s="63" t="s">
        <v>66</v>
      </c>
      <c r="B89" s="64" t="s">
        <v>51</v>
      </c>
      <c r="C89" s="64" t="s">
        <v>7</v>
      </c>
      <c r="D89" s="64" t="s">
        <v>5</v>
      </c>
      <c r="E89" s="64" t="s">
        <v>213</v>
      </c>
      <c r="F89" s="64" t="s">
        <v>67</v>
      </c>
      <c r="G89" s="70">
        <f>'ПР № 2'!D67</f>
        <v>0</v>
      </c>
    </row>
    <row r="90" spans="1:7" ht="15">
      <c r="A90" s="61" t="s">
        <v>18</v>
      </c>
      <c r="B90" s="62" t="s">
        <v>51</v>
      </c>
      <c r="C90" s="62" t="s">
        <v>7</v>
      </c>
      <c r="D90" s="62" t="s">
        <v>5</v>
      </c>
      <c r="E90" s="62" t="s">
        <v>132</v>
      </c>
      <c r="F90" s="62"/>
      <c r="G90" s="69">
        <f>G91+G92</f>
        <v>1528882.82</v>
      </c>
    </row>
    <row r="91" spans="1:7" ht="15">
      <c r="A91" s="63" t="s">
        <v>66</v>
      </c>
      <c r="B91" s="64" t="s">
        <v>51</v>
      </c>
      <c r="C91" s="64" t="s">
        <v>7</v>
      </c>
      <c r="D91" s="64" t="s">
        <v>5</v>
      </c>
      <c r="E91" s="64" t="s">
        <v>132</v>
      </c>
      <c r="F91" s="64" t="s">
        <v>67</v>
      </c>
      <c r="G91" s="70">
        <f>'ПР № 2'!D69</f>
        <v>1268882.82</v>
      </c>
    </row>
    <row r="92" spans="1:7" s="3" customFormat="1" ht="15">
      <c r="A92" s="63" t="s">
        <v>68</v>
      </c>
      <c r="B92" s="64" t="s">
        <v>51</v>
      </c>
      <c r="C92" s="64" t="s">
        <v>7</v>
      </c>
      <c r="D92" s="64" t="s">
        <v>5</v>
      </c>
      <c r="E92" s="64" t="s">
        <v>132</v>
      </c>
      <c r="F92" s="64" t="s">
        <v>69</v>
      </c>
      <c r="G92" s="70">
        <f>'ПР № 2'!D70</f>
        <v>260000</v>
      </c>
    </row>
    <row r="93" spans="1:7" s="3" customFormat="1" ht="30.75" hidden="1">
      <c r="A93" s="61" t="s">
        <v>217</v>
      </c>
      <c r="B93" s="62" t="s">
        <v>51</v>
      </c>
      <c r="C93" s="62" t="s">
        <v>7</v>
      </c>
      <c r="D93" s="62" t="s">
        <v>5</v>
      </c>
      <c r="E93" s="62" t="s">
        <v>239</v>
      </c>
      <c r="F93" s="62"/>
      <c r="G93" s="69">
        <f>G94</f>
        <v>0</v>
      </c>
    </row>
    <row r="94" spans="1:7" s="3" customFormat="1" ht="15" hidden="1">
      <c r="A94" s="63" t="s">
        <v>66</v>
      </c>
      <c r="B94" s="64" t="s">
        <v>51</v>
      </c>
      <c r="C94" s="64" t="s">
        <v>7</v>
      </c>
      <c r="D94" s="64" t="s">
        <v>5</v>
      </c>
      <c r="E94" s="64" t="s">
        <v>239</v>
      </c>
      <c r="F94" s="64" t="s">
        <v>67</v>
      </c>
      <c r="G94" s="70"/>
    </row>
    <row r="95" spans="1:7" s="3" customFormat="1" ht="30.75" hidden="1">
      <c r="A95" s="61" t="s">
        <v>248</v>
      </c>
      <c r="B95" s="62" t="s">
        <v>51</v>
      </c>
      <c r="C95" s="62" t="s">
        <v>7</v>
      </c>
      <c r="D95" s="62" t="s">
        <v>5</v>
      </c>
      <c r="E95" s="62" t="s">
        <v>247</v>
      </c>
      <c r="F95" s="62"/>
      <c r="G95" s="69">
        <f>G96</f>
        <v>0</v>
      </c>
    </row>
    <row r="96" spans="1:7" s="3" customFormat="1" ht="15" hidden="1">
      <c r="A96" s="63" t="s">
        <v>66</v>
      </c>
      <c r="B96" s="64" t="s">
        <v>51</v>
      </c>
      <c r="C96" s="64" t="s">
        <v>7</v>
      </c>
      <c r="D96" s="64" t="s">
        <v>5</v>
      </c>
      <c r="E96" s="64" t="s">
        <v>247</v>
      </c>
      <c r="F96" s="64" t="s">
        <v>67</v>
      </c>
      <c r="G96" s="70"/>
    </row>
    <row r="97" spans="1:7" ht="18" customHeight="1">
      <c r="A97" s="66" t="s">
        <v>47</v>
      </c>
      <c r="B97" s="67" t="s">
        <v>51</v>
      </c>
      <c r="C97" s="67" t="s">
        <v>6</v>
      </c>
      <c r="D97" s="67" t="s">
        <v>42</v>
      </c>
      <c r="E97" s="67"/>
      <c r="F97" s="67"/>
      <c r="G97" s="68">
        <f>G98</f>
        <v>534276.63</v>
      </c>
    </row>
    <row r="98" spans="1:7" ht="18" customHeight="1">
      <c r="A98" s="66" t="s">
        <v>19</v>
      </c>
      <c r="B98" s="67" t="s">
        <v>51</v>
      </c>
      <c r="C98" s="67" t="s">
        <v>6</v>
      </c>
      <c r="D98" s="67" t="s">
        <v>1</v>
      </c>
      <c r="E98" s="67"/>
      <c r="F98" s="67"/>
      <c r="G98" s="68">
        <f>G99</f>
        <v>534276.63</v>
      </c>
    </row>
    <row r="99" spans="1:7" ht="18" customHeight="1">
      <c r="A99" s="61" t="s">
        <v>63</v>
      </c>
      <c r="B99" s="62" t="s">
        <v>51</v>
      </c>
      <c r="C99" s="62" t="s">
        <v>6</v>
      </c>
      <c r="D99" s="62" t="s">
        <v>1</v>
      </c>
      <c r="E99" s="62" t="s">
        <v>107</v>
      </c>
      <c r="F99" s="62"/>
      <c r="G99" s="69">
        <f>G100</f>
        <v>534276.63</v>
      </c>
    </row>
    <row r="100" spans="1:7" ht="18" customHeight="1">
      <c r="A100" s="61" t="s">
        <v>71</v>
      </c>
      <c r="B100" s="62" t="s">
        <v>51</v>
      </c>
      <c r="C100" s="62" t="s">
        <v>6</v>
      </c>
      <c r="D100" s="62" t="s">
        <v>1</v>
      </c>
      <c r="E100" s="62" t="s">
        <v>129</v>
      </c>
      <c r="F100" s="62"/>
      <c r="G100" s="69">
        <f>G101</f>
        <v>534276.63</v>
      </c>
    </row>
    <row r="101" spans="1:7" ht="18" customHeight="1">
      <c r="A101" s="63" t="s">
        <v>72</v>
      </c>
      <c r="B101" s="64" t="s">
        <v>51</v>
      </c>
      <c r="C101" s="64" t="s">
        <v>6</v>
      </c>
      <c r="D101" s="64" t="s">
        <v>1</v>
      </c>
      <c r="E101" s="64" t="s">
        <v>129</v>
      </c>
      <c r="F101" s="64" t="s">
        <v>73</v>
      </c>
      <c r="G101" s="70">
        <f>'ПР № 2'!D61</f>
        <v>534276.63</v>
      </c>
    </row>
    <row r="102" spans="1:7" ht="46.5">
      <c r="A102" s="66" t="s">
        <v>89</v>
      </c>
      <c r="B102" s="67" t="s">
        <v>51</v>
      </c>
      <c r="C102" s="67" t="s">
        <v>10</v>
      </c>
      <c r="D102" s="67" t="s">
        <v>42</v>
      </c>
      <c r="E102" s="67"/>
      <c r="F102" s="67"/>
      <c r="G102" s="68">
        <f>G103</f>
        <v>563673</v>
      </c>
    </row>
    <row r="103" spans="1:7" ht="15">
      <c r="A103" s="66" t="s">
        <v>20</v>
      </c>
      <c r="B103" s="67" t="s">
        <v>51</v>
      </c>
      <c r="C103" s="67" t="s">
        <v>10</v>
      </c>
      <c r="D103" s="67" t="s">
        <v>5</v>
      </c>
      <c r="E103" s="67"/>
      <c r="F103" s="67"/>
      <c r="G103" s="68">
        <f>G104</f>
        <v>563673</v>
      </c>
    </row>
    <row r="104" spans="1:7" ht="15">
      <c r="A104" s="61" t="s">
        <v>63</v>
      </c>
      <c r="B104" s="62" t="s">
        <v>51</v>
      </c>
      <c r="C104" s="62" t="s">
        <v>10</v>
      </c>
      <c r="D104" s="62" t="s">
        <v>5</v>
      </c>
      <c r="E104" s="62" t="s">
        <v>107</v>
      </c>
      <c r="F104" s="62"/>
      <c r="G104" s="69">
        <f>G105+G107</f>
        <v>563673</v>
      </c>
    </row>
    <row r="105" spans="1:7" ht="62.25">
      <c r="A105" s="61" t="s">
        <v>117</v>
      </c>
      <c r="B105" s="62" t="s">
        <v>51</v>
      </c>
      <c r="C105" s="62" t="s">
        <v>10</v>
      </c>
      <c r="D105" s="62" t="s">
        <v>5</v>
      </c>
      <c r="E105" s="62" t="s">
        <v>118</v>
      </c>
      <c r="F105" s="62"/>
      <c r="G105" s="69">
        <f>G106</f>
        <v>436100</v>
      </c>
    </row>
    <row r="106" spans="1:7" ht="15">
      <c r="A106" s="63" t="s">
        <v>21</v>
      </c>
      <c r="B106" s="64" t="s">
        <v>51</v>
      </c>
      <c r="C106" s="64" t="s">
        <v>10</v>
      </c>
      <c r="D106" s="64" t="s">
        <v>5</v>
      </c>
      <c r="E106" s="64" t="s">
        <v>118</v>
      </c>
      <c r="F106" s="64" t="s">
        <v>80</v>
      </c>
      <c r="G106" s="70">
        <f>'ПР № 2'!D37</f>
        <v>436100</v>
      </c>
    </row>
    <row r="107" spans="1:7" ht="30.75">
      <c r="A107" s="61" t="s">
        <v>119</v>
      </c>
      <c r="B107" s="62" t="s">
        <v>51</v>
      </c>
      <c r="C107" s="62" t="s">
        <v>10</v>
      </c>
      <c r="D107" s="62" t="s">
        <v>5</v>
      </c>
      <c r="E107" s="62" t="s">
        <v>120</v>
      </c>
      <c r="F107" s="62"/>
      <c r="G107" s="69">
        <f>G108</f>
        <v>127573</v>
      </c>
    </row>
    <row r="108" spans="1:7" ht="15">
      <c r="A108" s="63" t="s">
        <v>21</v>
      </c>
      <c r="B108" s="64" t="s">
        <v>51</v>
      </c>
      <c r="C108" s="64" t="s">
        <v>10</v>
      </c>
      <c r="D108" s="64" t="s">
        <v>5</v>
      </c>
      <c r="E108" s="64" t="s">
        <v>120</v>
      </c>
      <c r="F108" s="64" t="s">
        <v>80</v>
      </c>
      <c r="G108" s="70">
        <f>'ПР № 2'!D39</f>
        <v>127573</v>
      </c>
    </row>
    <row r="109" spans="1:7" ht="15">
      <c r="A109" s="72" t="s">
        <v>82</v>
      </c>
      <c r="B109" s="67"/>
      <c r="C109" s="67"/>
      <c r="D109" s="67"/>
      <c r="E109" s="67"/>
      <c r="F109" s="67"/>
      <c r="G109" s="68">
        <f>G13</f>
        <v>31042402.51</v>
      </c>
    </row>
  </sheetData>
  <sheetProtection/>
  <mergeCells count="15">
    <mergeCell ref="A6:G6"/>
    <mergeCell ref="A7:G7"/>
    <mergeCell ref="A8:G8"/>
    <mergeCell ref="A1:G1"/>
    <mergeCell ref="A2:G2"/>
    <mergeCell ref="A5:G5"/>
    <mergeCell ref="A3:G3"/>
    <mergeCell ref="A4:G4"/>
    <mergeCell ref="G10:G11"/>
    <mergeCell ref="A10:A11"/>
    <mergeCell ref="B10:B11"/>
    <mergeCell ref="C10:C11"/>
    <mergeCell ref="D10:D11"/>
    <mergeCell ref="E10:E11"/>
    <mergeCell ref="F10:F11"/>
  </mergeCells>
  <printOptions/>
  <pageMargins left="0.5905511811023623" right="0.3937007874015748" top="0.1968503937007874" bottom="0.1968503937007874" header="0.5118110236220472" footer="0.5118110236220472"/>
  <pageSetup fitToHeight="2" fitToWidth="1" horizontalDpi="600" verticalDpi="600" orientation="portrait" paperSize="9" scale="74" r:id="rId1"/>
  <rowBreaks count="1" manualBreakCount="1">
    <brk id="4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7"/>
  <sheetViews>
    <sheetView tabSelected="1" zoomScalePageLayoutView="0" workbookViewId="0" topLeftCell="A1">
      <selection activeCell="A6" sqref="A6"/>
    </sheetView>
  </sheetViews>
  <sheetFormatPr defaultColWidth="8.796875" defaultRowHeight="15"/>
  <cols>
    <col min="1" max="1" width="20.69921875" style="25" customWidth="1"/>
    <col min="2" max="2" width="50.296875" style="26" customWidth="1"/>
    <col min="3" max="3" width="12.296875" style="16" customWidth="1"/>
    <col min="4" max="16384" width="8.796875" style="16" customWidth="1"/>
  </cols>
  <sheetData>
    <row r="1" spans="1:3" ht="15">
      <c r="A1" s="108" t="s">
        <v>26</v>
      </c>
      <c r="B1" s="109"/>
      <c r="C1" s="109"/>
    </row>
    <row r="2" spans="1:3" ht="15">
      <c r="A2" s="108" t="s">
        <v>49</v>
      </c>
      <c r="B2" s="109"/>
      <c r="C2" s="109"/>
    </row>
    <row r="3" spans="1:3" ht="15">
      <c r="A3" s="108" t="s">
        <v>27</v>
      </c>
      <c r="B3" s="109"/>
      <c r="C3" s="109"/>
    </row>
    <row r="4" spans="1:3" ht="15">
      <c r="A4" s="108" t="s">
        <v>249</v>
      </c>
      <c r="B4" s="109"/>
      <c r="C4" s="109"/>
    </row>
    <row r="5" spans="1:3" ht="15">
      <c r="A5" s="105" t="s">
        <v>264</v>
      </c>
      <c r="B5" s="110"/>
      <c r="C5" s="110"/>
    </row>
    <row r="7" spans="1:3" ht="15">
      <c r="A7" s="107" t="s">
        <v>22</v>
      </c>
      <c r="B7" s="107"/>
      <c r="C7" s="107"/>
    </row>
    <row r="8" spans="1:3" ht="15">
      <c r="A8" s="107" t="s">
        <v>137</v>
      </c>
      <c r="B8" s="107"/>
      <c r="C8" s="107"/>
    </row>
    <row r="9" spans="1:3" ht="15">
      <c r="A9" s="107" t="s">
        <v>138</v>
      </c>
      <c r="B9" s="107"/>
      <c r="C9" s="107"/>
    </row>
    <row r="10" spans="1:3" ht="15">
      <c r="A10" s="107" t="s">
        <v>253</v>
      </c>
      <c r="B10" s="107"/>
      <c r="C10" s="107"/>
    </row>
    <row r="11" spans="1:3" ht="15">
      <c r="A11" s="17"/>
      <c r="B11" s="17"/>
      <c r="C11" s="15" t="s">
        <v>48</v>
      </c>
    </row>
    <row r="12" spans="1:3" ht="42.75">
      <c r="A12" s="31" t="s">
        <v>23</v>
      </c>
      <c r="B12" s="31" t="s">
        <v>90</v>
      </c>
      <c r="C12" s="31" t="s">
        <v>28</v>
      </c>
    </row>
    <row r="13" spans="1:3" ht="28.5">
      <c r="A13" s="32" t="s">
        <v>91</v>
      </c>
      <c r="B13" s="33" t="s">
        <v>92</v>
      </c>
      <c r="C13" s="42">
        <f>C15</f>
        <v>-2164169.37</v>
      </c>
    </row>
    <row r="14" spans="1:4" ht="15">
      <c r="A14" s="32"/>
      <c r="B14" s="34"/>
      <c r="C14" s="43"/>
      <c r="D14" s="18"/>
    </row>
    <row r="15" spans="1:4" ht="15">
      <c r="A15" s="32" t="s">
        <v>52</v>
      </c>
      <c r="B15" s="35" t="s">
        <v>24</v>
      </c>
      <c r="C15" s="42">
        <f>C16+C20</f>
        <v>-2164169.37</v>
      </c>
      <c r="D15" s="18"/>
    </row>
    <row r="16" spans="1:3" ht="15">
      <c r="A16" s="32" t="s">
        <v>53</v>
      </c>
      <c r="B16" s="35" t="s">
        <v>93</v>
      </c>
      <c r="C16" s="42">
        <f>C17</f>
        <v>-33206571.88</v>
      </c>
    </row>
    <row r="17" spans="1:3" ht="15">
      <c r="A17" s="36" t="s">
        <v>54</v>
      </c>
      <c r="B17" s="37" t="s">
        <v>94</v>
      </c>
      <c r="C17" s="43">
        <f>C18</f>
        <v>-33206571.88</v>
      </c>
    </row>
    <row r="18" spans="1:3" ht="15">
      <c r="A18" s="36" t="s">
        <v>55</v>
      </c>
      <c r="B18" s="37" t="s">
        <v>95</v>
      </c>
      <c r="C18" s="43">
        <f>C19</f>
        <v>-33206571.88</v>
      </c>
    </row>
    <row r="19" spans="1:3" ht="28.5">
      <c r="A19" s="36" t="s">
        <v>56</v>
      </c>
      <c r="B19" s="38" t="s">
        <v>98</v>
      </c>
      <c r="C19" s="44">
        <f>-'ПР № 1'!E61</f>
        <v>-33206571.88</v>
      </c>
    </row>
    <row r="20" spans="1:3" ht="15">
      <c r="A20" s="32" t="s">
        <v>57</v>
      </c>
      <c r="B20" s="35" t="s">
        <v>25</v>
      </c>
      <c r="C20" s="42">
        <f>C21</f>
        <v>31042402.51</v>
      </c>
    </row>
    <row r="21" spans="1:3" ht="15">
      <c r="A21" s="36" t="s">
        <v>58</v>
      </c>
      <c r="B21" s="37" t="s">
        <v>96</v>
      </c>
      <c r="C21" s="43">
        <f>C22</f>
        <v>31042402.51</v>
      </c>
    </row>
    <row r="22" spans="1:3" ht="15">
      <c r="A22" s="36" t="s">
        <v>59</v>
      </c>
      <c r="B22" s="37" t="s">
        <v>97</v>
      </c>
      <c r="C22" s="43">
        <f>C23</f>
        <v>31042402.51</v>
      </c>
    </row>
    <row r="23" spans="1:3" ht="28.5">
      <c r="A23" s="39" t="s">
        <v>60</v>
      </c>
      <c r="B23" s="40" t="s">
        <v>99</v>
      </c>
      <c r="C23" s="45">
        <f>'ПР № 2'!D81</f>
        <v>31042402.51</v>
      </c>
    </row>
    <row r="24" spans="1:2" ht="15">
      <c r="A24" s="19"/>
      <c r="B24" s="20"/>
    </row>
    <row r="25" spans="1:2" ht="15">
      <c r="A25" s="19"/>
      <c r="B25" s="20"/>
    </row>
    <row r="26" spans="1:2" ht="15">
      <c r="A26" s="19"/>
      <c r="B26" s="20"/>
    </row>
    <row r="27" spans="1:2" ht="15">
      <c r="A27" s="19"/>
      <c r="B27" s="20"/>
    </row>
    <row r="28" spans="1:2" ht="15">
      <c r="A28" s="19"/>
      <c r="B28" s="20"/>
    </row>
    <row r="29" spans="1:2" ht="15">
      <c r="A29" s="19"/>
      <c r="B29" s="20"/>
    </row>
    <row r="30" spans="1:2" ht="15">
      <c r="A30" s="19"/>
      <c r="B30" s="20"/>
    </row>
    <row r="31" spans="1:2" ht="15">
      <c r="A31" s="19"/>
      <c r="B31" s="20"/>
    </row>
    <row r="32" spans="1:2" ht="15">
      <c r="A32" s="19"/>
      <c r="B32" s="20"/>
    </row>
    <row r="33" spans="1:2" ht="15">
      <c r="A33" s="19"/>
      <c r="B33" s="20"/>
    </row>
    <row r="34" spans="1:2" ht="15">
      <c r="A34" s="19"/>
      <c r="B34" s="20"/>
    </row>
    <row r="35" spans="1:2" ht="15">
      <c r="A35" s="19"/>
      <c r="B35" s="20"/>
    </row>
    <row r="36" spans="1:2" ht="15">
      <c r="A36" s="19"/>
      <c r="B36" s="20"/>
    </row>
    <row r="37" spans="1:2" ht="15">
      <c r="A37" s="19"/>
      <c r="B37" s="20"/>
    </row>
    <row r="38" spans="1:2" ht="15">
      <c r="A38" s="19"/>
      <c r="B38" s="20"/>
    </row>
    <row r="39" spans="1:2" ht="15">
      <c r="A39" s="19"/>
      <c r="B39" s="20"/>
    </row>
    <row r="40" spans="1:2" ht="15">
      <c r="A40" s="19"/>
      <c r="B40" s="20"/>
    </row>
    <row r="41" spans="1:2" ht="15">
      <c r="A41" s="19"/>
      <c r="B41" s="20"/>
    </row>
    <row r="42" spans="1:2" ht="15">
      <c r="A42" s="19"/>
      <c r="B42" s="20"/>
    </row>
    <row r="43" spans="1:2" ht="15">
      <c r="A43" s="19"/>
      <c r="B43" s="20"/>
    </row>
    <row r="44" spans="1:2" ht="15">
      <c r="A44" s="19"/>
      <c r="B44" s="20"/>
    </row>
    <row r="45" spans="1:2" ht="15">
      <c r="A45" s="19"/>
      <c r="B45" s="20"/>
    </row>
    <row r="46" spans="1:2" ht="15">
      <c r="A46" s="19"/>
      <c r="B46" s="20"/>
    </row>
    <row r="47" spans="1:2" ht="15">
      <c r="A47" s="19"/>
      <c r="B47" s="20"/>
    </row>
    <row r="48" spans="1:2" ht="15">
      <c r="A48" s="19"/>
      <c r="B48" s="20"/>
    </row>
    <row r="49" spans="1:2" ht="15">
      <c r="A49" s="19"/>
      <c r="B49" s="20"/>
    </row>
    <row r="50" spans="1:2" ht="15">
      <c r="A50" s="19"/>
      <c r="B50" s="20"/>
    </row>
    <row r="51" spans="1:2" ht="15">
      <c r="A51" s="19"/>
      <c r="B51" s="20"/>
    </row>
    <row r="52" spans="1:2" ht="15">
      <c r="A52" s="19"/>
      <c r="B52" s="20"/>
    </row>
    <row r="53" spans="1:2" ht="15">
      <c r="A53" s="19"/>
      <c r="B53" s="20"/>
    </row>
    <row r="54" spans="1:2" ht="15">
      <c r="A54" s="19"/>
      <c r="B54" s="20"/>
    </row>
    <row r="55" spans="1:2" ht="15">
      <c r="A55" s="19"/>
      <c r="B55" s="20"/>
    </row>
    <row r="56" spans="1:2" ht="15">
      <c r="A56" s="19"/>
      <c r="B56" s="20"/>
    </row>
    <row r="57" spans="1:2" ht="15">
      <c r="A57" s="19"/>
      <c r="B57" s="20"/>
    </row>
    <row r="58" spans="1:2" ht="15">
      <c r="A58" s="19"/>
      <c r="B58" s="20"/>
    </row>
    <row r="59" spans="1:2" ht="15">
      <c r="A59" s="19"/>
      <c r="B59" s="20"/>
    </row>
    <row r="60" spans="1:2" ht="15">
      <c r="A60" s="19"/>
      <c r="B60" s="20"/>
    </row>
    <row r="61" spans="1:2" ht="15">
      <c r="A61" s="19"/>
      <c r="B61" s="20"/>
    </row>
    <row r="62" spans="1:2" ht="15">
      <c r="A62" s="19"/>
      <c r="B62" s="20"/>
    </row>
    <row r="63" spans="1:2" ht="15">
      <c r="A63" s="19"/>
      <c r="B63" s="20"/>
    </row>
    <row r="64" spans="1:2" ht="15">
      <c r="A64" s="19"/>
      <c r="B64" s="20"/>
    </row>
    <row r="65" spans="1:2" ht="15">
      <c r="A65" s="19"/>
      <c r="B65" s="20"/>
    </row>
    <row r="66" spans="1:2" ht="15">
      <c r="A66" s="19"/>
      <c r="B66" s="20"/>
    </row>
    <row r="67" spans="1:2" ht="15">
      <c r="A67" s="19"/>
      <c r="B67" s="20"/>
    </row>
    <row r="68" spans="1:2" ht="15">
      <c r="A68" s="19"/>
      <c r="B68" s="20"/>
    </row>
    <row r="69" spans="1:2" ht="15">
      <c r="A69" s="19"/>
      <c r="B69" s="20"/>
    </row>
    <row r="70" spans="1:2" ht="15">
      <c r="A70" s="19"/>
      <c r="B70" s="20"/>
    </row>
    <row r="71" spans="1:2" ht="15">
      <c r="A71" s="19"/>
      <c r="B71" s="20"/>
    </row>
    <row r="72" spans="1:2" ht="15">
      <c r="A72" s="19"/>
      <c r="B72" s="20"/>
    </row>
    <row r="73" spans="1:2" ht="15">
      <c r="A73" s="19"/>
      <c r="B73" s="20"/>
    </row>
    <row r="74" spans="1:2" ht="15">
      <c r="A74" s="19"/>
      <c r="B74" s="20"/>
    </row>
    <row r="75" spans="1:2" ht="15">
      <c r="A75" s="19"/>
      <c r="B75" s="20"/>
    </row>
    <row r="76" spans="1:2" ht="15">
      <c r="A76" s="19"/>
      <c r="B76" s="20"/>
    </row>
    <row r="77" spans="1:2" ht="15">
      <c r="A77" s="19"/>
      <c r="B77" s="20"/>
    </row>
    <row r="78" spans="1:2" ht="15">
      <c r="A78" s="19"/>
      <c r="B78" s="20"/>
    </row>
    <row r="79" spans="1:2" ht="15">
      <c r="A79" s="19"/>
      <c r="B79" s="20"/>
    </row>
    <row r="80" spans="1:2" ht="15">
      <c r="A80" s="19"/>
      <c r="B80" s="20"/>
    </row>
    <row r="81" spans="1:2" ht="15">
      <c r="A81" s="19"/>
      <c r="B81" s="20"/>
    </row>
    <row r="82" spans="1:2" ht="15">
      <c r="A82" s="19"/>
      <c r="B82" s="20"/>
    </row>
    <row r="83" spans="1:2" ht="15">
      <c r="A83" s="19"/>
      <c r="B83" s="20"/>
    </row>
    <row r="84" spans="1:2" ht="15">
      <c r="A84" s="19"/>
      <c r="B84" s="20"/>
    </row>
    <row r="85" spans="1:2" ht="15">
      <c r="A85" s="19"/>
      <c r="B85" s="20"/>
    </row>
    <row r="86" spans="1:2" ht="15">
      <c r="A86" s="19"/>
      <c r="B86" s="20"/>
    </row>
    <row r="87" spans="1:2" ht="15">
      <c r="A87" s="19"/>
      <c r="B87" s="20"/>
    </row>
    <row r="88" spans="1:2" ht="15">
      <c r="A88" s="19"/>
      <c r="B88" s="20"/>
    </row>
    <row r="89" spans="1:2" ht="15">
      <c r="A89" s="19"/>
      <c r="B89" s="20"/>
    </row>
    <row r="90" spans="1:2" ht="15">
      <c r="A90" s="19"/>
      <c r="B90" s="20"/>
    </row>
    <row r="91" spans="1:2" ht="15">
      <c r="A91" s="19"/>
      <c r="B91" s="20"/>
    </row>
    <row r="92" spans="1:2" ht="15">
      <c r="A92" s="19"/>
      <c r="B92" s="20"/>
    </row>
    <row r="93" spans="1:2" ht="15">
      <c r="A93" s="19"/>
      <c r="B93" s="20"/>
    </row>
    <row r="94" spans="1:2" ht="15">
      <c r="A94" s="19"/>
      <c r="B94" s="20"/>
    </row>
    <row r="95" spans="1:2" ht="15">
      <c r="A95" s="19"/>
      <c r="B95" s="20"/>
    </row>
    <row r="96" spans="1:2" ht="15">
      <c r="A96" s="19"/>
      <c r="B96" s="20"/>
    </row>
    <row r="97" spans="1:2" ht="15">
      <c r="A97" s="19"/>
      <c r="B97" s="20"/>
    </row>
    <row r="98" spans="1:2" ht="15">
      <c r="A98" s="19"/>
      <c r="B98" s="20"/>
    </row>
    <row r="99" spans="1:2" ht="15">
      <c r="A99" s="19"/>
      <c r="B99" s="20"/>
    </row>
    <row r="100" spans="1:2" ht="15">
      <c r="A100" s="19"/>
      <c r="B100" s="20"/>
    </row>
    <row r="101" spans="1:2" ht="15">
      <c r="A101" s="19"/>
      <c r="B101" s="20"/>
    </row>
    <row r="102" spans="1:2" ht="15">
      <c r="A102" s="19"/>
      <c r="B102" s="20"/>
    </row>
    <row r="103" spans="1:2" ht="15">
      <c r="A103" s="19"/>
      <c r="B103" s="20"/>
    </row>
    <row r="104" spans="1:2" ht="15">
      <c r="A104" s="19"/>
      <c r="B104" s="20"/>
    </row>
    <row r="105" spans="1:2" ht="15">
      <c r="A105" s="19"/>
      <c r="B105" s="20"/>
    </row>
    <row r="106" spans="1:2" ht="15">
      <c r="A106" s="19"/>
      <c r="B106" s="20"/>
    </row>
    <row r="107" spans="1:2" ht="15">
      <c r="A107" s="19"/>
      <c r="B107" s="20"/>
    </row>
    <row r="108" spans="1:2" ht="15">
      <c r="A108" s="19"/>
      <c r="B108" s="20"/>
    </row>
    <row r="109" spans="1:2" ht="15">
      <c r="A109" s="19"/>
      <c r="B109" s="20"/>
    </row>
    <row r="110" spans="1:2" ht="15">
      <c r="A110" s="19"/>
      <c r="B110" s="20"/>
    </row>
    <row r="111" spans="1:2" ht="15">
      <c r="A111" s="19"/>
      <c r="B111" s="20"/>
    </row>
    <row r="112" spans="1:2" ht="15">
      <c r="A112" s="19"/>
      <c r="B112" s="20"/>
    </row>
    <row r="113" spans="1:2" ht="15">
      <c r="A113" s="19"/>
      <c r="B113" s="20"/>
    </row>
    <row r="114" spans="1:2" ht="15">
      <c r="A114" s="19"/>
      <c r="B114" s="20"/>
    </row>
    <row r="115" spans="1:2" ht="15">
      <c r="A115" s="19"/>
      <c r="B115" s="20"/>
    </row>
    <row r="116" spans="1:2" ht="15">
      <c r="A116" s="19"/>
      <c r="B116" s="20"/>
    </row>
    <row r="117" spans="1:2" ht="15">
      <c r="A117" s="19"/>
      <c r="B117" s="20"/>
    </row>
    <row r="118" spans="1:2" ht="15">
      <c r="A118" s="19"/>
      <c r="B118" s="20"/>
    </row>
    <row r="119" spans="1:2" ht="15">
      <c r="A119" s="19"/>
      <c r="B119" s="20"/>
    </row>
    <row r="120" spans="1:2" ht="15">
      <c r="A120" s="19"/>
      <c r="B120" s="20"/>
    </row>
    <row r="121" spans="1:2" ht="15">
      <c r="A121" s="19"/>
      <c r="B121" s="20"/>
    </row>
    <row r="122" spans="1:2" ht="15">
      <c r="A122" s="19"/>
      <c r="B122" s="20"/>
    </row>
    <row r="123" spans="1:2" ht="15">
      <c r="A123" s="19"/>
      <c r="B123" s="20"/>
    </row>
    <row r="124" spans="1:2" ht="15">
      <c r="A124" s="19"/>
      <c r="B124" s="20"/>
    </row>
    <row r="125" spans="1:2" ht="15">
      <c r="A125" s="19"/>
      <c r="B125" s="20"/>
    </row>
    <row r="126" spans="1:2" ht="15">
      <c r="A126" s="19"/>
      <c r="B126" s="20"/>
    </row>
    <row r="127" spans="1:2" ht="15">
      <c r="A127" s="19"/>
      <c r="B127" s="20"/>
    </row>
    <row r="128" spans="1:2" ht="15">
      <c r="A128" s="19"/>
      <c r="B128" s="20"/>
    </row>
    <row r="129" spans="1:2" ht="15">
      <c r="A129" s="19"/>
      <c r="B129" s="20"/>
    </row>
    <row r="130" spans="1:2" ht="15">
      <c r="A130" s="19"/>
      <c r="B130" s="20"/>
    </row>
    <row r="131" spans="1:2" ht="15">
      <c r="A131" s="19"/>
      <c r="B131" s="20"/>
    </row>
    <row r="132" spans="1:2" ht="15">
      <c r="A132" s="19"/>
      <c r="B132" s="20"/>
    </row>
    <row r="133" spans="1:2" ht="15">
      <c r="A133" s="19"/>
      <c r="B133" s="20"/>
    </row>
    <row r="134" spans="1:2" ht="15">
      <c r="A134" s="19"/>
      <c r="B134" s="20"/>
    </row>
    <row r="135" spans="1:2" ht="15">
      <c r="A135" s="19"/>
      <c r="B135" s="20"/>
    </row>
    <row r="136" spans="1:2" ht="15">
      <c r="A136" s="19"/>
      <c r="B136" s="20"/>
    </row>
    <row r="137" spans="1:2" ht="15">
      <c r="A137" s="19"/>
      <c r="B137" s="20"/>
    </row>
    <row r="138" spans="1:2" ht="15">
      <c r="A138" s="19"/>
      <c r="B138" s="20"/>
    </row>
    <row r="139" spans="1:2" ht="15">
      <c r="A139" s="19"/>
      <c r="B139" s="20"/>
    </row>
    <row r="140" spans="1:2" ht="15">
      <c r="A140" s="19"/>
      <c r="B140" s="20"/>
    </row>
    <row r="141" spans="1:2" ht="15">
      <c r="A141" s="19"/>
      <c r="B141" s="20"/>
    </row>
    <row r="142" spans="1:2" ht="15">
      <c r="A142" s="19"/>
      <c r="B142" s="20"/>
    </row>
    <row r="143" spans="1:2" ht="15">
      <c r="A143" s="19"/>
      <c r="B143" s="20"/>
    </row>
    <row r="144" spans="1:2" ht="15">
      <c r="A144" s="19"/>
      <c r="B144" s="20"/>
    </row>
    <row r="145" spans="1:2" ht="15">
      <c r="A145" s="19"/>
      <c r="B145" s="20"/>
    </row>
    <row r="146" spans="1:2" ht="15">
      <c r="A146" s="19"/>
      <c r="B146" s="20"/>
    </row>
    <row r="147" spans="1:2" ht="15">
      <c r="A147" s="19"/>
      <c r="B147" s="20"/>
    </row>
    <row r="148" spans="1:2" ht="15">
      <c r="A148" s="19"/>
      <c r="B148" s="20"/>
    </row>
    <row r="149" spans="1:2" ht="15">
      <c r="A149" s="19"/>
      <c r="B149" s="20"/>
    </row>
    <row r="150" spans="1:2" ht="15">
      <c r="A150" s="19"/>
      <c r="B150" s="20"/>
    </row>
    <row r="151" spans="1:2" ht="15">
      <c r="A151" s="19"/>
      <c r="B151" s="20"/>
    </row>
    <row r="152" spans="1:2" ht="15">
      <c r="A152" s="19"/>
      <c r="B152" s="20"/>
    </row>
    <row r="153" spans="1:2" ht="15">
      <c r="A153" s="19"/>
      <c r="B153" s="20"/>
    </row>
    <row r="154" spans="1:2" ht="15">
      <c r="A154" s="19"/>
      <c r="B154" s="20"/>
    </row>
    <row r="155" spans="1:2" ht="15">
      <c r="A155" s="19"/>
      <c r="B155" s="20"/>
    </row>
    <row r="156" spans="1:2" ht="15">
      <c r="A156" s="19"/>
      <c r="B156" s="20"/>
    </row>
    <row r="157" spans="1:2" ht="15">
      <c r="A157" s="19"/>
      <c r="B157" s="20"/>
    </row>
    <row r="158" spans="1:2" ht="15">
      <c r="A158" s="19"/>
      <c r="B158" s="20"/>
    </row>
    <row r="159" spans="1:2" ht="15">
      <c r="A159" s="19"/>
      <c r="B159" s="20"/>
    </row>
    <row r="160" spans="1:2" ht="15">
      <c r="A160" s="19"/>
      <c r="B160" s="20"/>
    </row>
    <row r="161" spans="1:2" ht="15">
      <c r="A161" s="19"/>
      <c r="B161" s="20"/>
    </row>
    <row r="162" spans="1:2" ht="15">
      <c r="A162" s="19"/>
      <c r="B162" s="20"/>
    </row>
    <row r="163" spans="1:2" ht="15">
      <c r="A163" s="19"/>
      <c r="B163" s="20"/>
    </row>
    <row r="164" spans="1:2" ht="15">
      <c r="A164" s="19"/>
      <c r="B164" s="20"/>
    </row>
    <row r="165" spans="1:2" ht="15">
      <c r="A165" s="19"/>
      <c r="B165" s="20"/>
    </row>
    <row r="166" spans="1:2" ht="15">
      <c r="A166" s="19"/>
      <c r="B166" s="20"/>
    </row>
    <row r="167" spans="1:2" ht="15">
      <c r="A167" s="19"/>
      <c r="B167" s="20"/>
    </row>
    <row r="168" spans="1:2" ht="15">
      <c r="A168" s="19"/>
      <c r="B168" s="20"/>
    </row>
    <row r="169" spans="1:2" ht="15">
      <c r="A169" s="19"/>
      <c r="B169" s="20"/>
    </row>
    <row r="170" spans="1:2" ht="15">
      <c r="A170" s="19"/>
      <c r="B170" s="20"/>
    </row>
    <row r="171" spans="1:2" ht="15">
      <c r="A171" s="19"/>
      <c r="B171" s="20"/>
    </row>
    <row r="172" spans="1:2" ht="15">
      <c r="A172" s="19"/>
      <c r="B172" s="20"/>
    </row>
    <row r="173" spans="1:2" ht="15">
      <c r="A173" s="19"/>
      <c r="B173" s="20"/>
    </row>
    <row r="174" spans="1:2" ht="15">
      <c r="A174" s="19"/>
      <c r="B174" s="20"/>
    </row>
    <row r="175" spans="1:2" ht="15">
      <c r="A175" s="19"/>
      <c r="B175" s="20"/>
    </row>
    <row r="176" spans="1:2" ht="15">
      <c r="A176" s="19"/>
      <c r="B176" s="20"/>
    </row>
    <row r="177" spans="1:2" ht="15">
      <c r="A177" s="19"/>
      <c r="B177" s="20"/>
    </row>
    <row r="178" spans="1:2" ht="15">
      <c r="A178" s="19"/>
      <c r="B178" s="20"/>
    </row>
    <row r="179" spans="1:2" ht="15">
      <c r="A179" s="19"/>
      <c r="B179" s="20"/>
    </row>
    <row r="180" spans="1:2" ht="15">
      <c r="A180" s="19"/>
      <c r="B180" s="20"/>
    </row>
    <row r="181" spans="1:2" ht="15">
      <c r="A181" s="19"/>
      <c r="B181" s="20"/>
    </row>
    <row r="182" spans="1:2" ht="15">
      <c r="A182" s="19"/>
      <c r="B182" s="20"/>
    </row>
    <row r="183" spans="1:2" ht="15">
      <c r="A183" s="19"/>
      <c r="B183" s="20"/>
    </row>
    <row r="184" spans="1:2" ht="15">
      <c r="A184" s="19"/>
      <c r="B184" s="20"/>
    </row>
    <row r="185" spans="1:2" ht="15">
      <c r="A185" s="19"/>
      <c r="B185" s="20"/>
    </row>
    <row r="186" spans="1:2" ht="15">
      <c r="A186" s="19"/>
      <c r="B186" s="20"/>
    </row>
    <row r="187" spans="1:2" ht="15">
      <c r="A187" s="19"/>
      <c r="B187" s="20"/>
    </row>
    <row r="188" spans="1:2" ht="15">
      <c r="A188" s="19"/>
      <c r="B188" s="20"/>
    </row>
    <row r="189" spans="1:2" ht="15">
      <c r="A189" s="19"/>
      <c r="B189" s="20"/>
    </row>
    <row r="190" spans="1:2" ht="15">
      <c r="A190" s="19"/>
      <c r="B190" s="20"/>
    </row>
    <row r="191" spans="1:2" ht="15">
      <c r="A191" s="19"/>
      <c r="B191" s="20"/>
    </row>
    <row r="192" spans="1:2" ht="15">
      <c r="A192" s="19"/>
      <c r="B192" s="20"/>
    </row>
    <row r="193" spans="1:2" ht="15">
      <c r="A193" s="19"/>
      <c r="B193" s="20"/>
    </row>
    <row r="194" spans="1:2" ht="15">
      <c r="A194" s="19"/>
      <c r="B194" s="20"/>
    </row>
    <row r="195" spans="1:2" ht="15">
      <c r="A195" s="19"/>
      <c r="B195" s="20"/>
    </row>
    <row r="196" spans="1:2" ht="15">
      <c r="A196" s="19"/>
      <c r="B196" s="20"/>
    </row>
    <row r="197" spans="1:2" ht="15">
      <c r="A197" s="19"/>
      <c r="B197" s="20"/>
    </row>
    <row r="198" spans="1:2" ht="15">
      <c r="A198" s="19"/>
      <c r="B198" s="20"/>
    </row>
    <row r="199" spans="1:2" ht="15">
      <c r="A199" s="19"/>
      <c r="B199" s="20"/>
    </row>
    <row r="200" spans="1:2" ht="15">
      <c r="A200" s="19"/>
      <c r="B200" s="20"/>
    </row>
    <row r="201" spans="1:2" ht="15">
      <c r="A201" s="19"/>
      <c r="B201" s="20"/>
    </row>
    <row r="202" spans="1:2" ht="15">
      <c r="A202" s="19"/>
      <c r="B202" s="20"/>
    </row>
    <row r="203" spans="1:2" ht="15">
      <c r="A203" s="19"/>
      <c r="B203" s="20"/>
    </row>
    <row r="204" spans="1:2" ht="15">
      <c r="A204" s="19"/>
      <c r="B204" s="20"/>
    </row>
    <row r="205" spans="1:2" ht="15">
      <c r="A205" s="19"/>
      <c r="B205" s="20"/>
    </row>
    <row r="206" spans="1:2" ht="15">
      <c r="A206" s="19"/>
      <c r="B206" s="20"/>
    </row>
    <row r="207" spans="1:2" ht="15">
      <c r="A207" s="19"/>
      <c r="B207" s="20"/>
    </row>
    <row r="208" spans="1:2" ht="15">
      <c r="A208" s="19"/>
      <c r="B208" s="20"/>
    </row>
    <row r="209" spans="1:2" ht="15">
      <c r="A209" s="19"/>
      <c r="B209" s="20"/>
    </row>
    <row r="210" spans="1:2" ht="15">
      <c r="A210" s="19"/>
      <c r="B210" s="20"/>
    </row>
    <row r="211" spans="1:2" ht="15">
      <c r="A211" s="19"/>
      <c r="B211" s="20"/>
    </row>
    <row r="212" spans="1:2" ht="15">
      <c r="A212" s="19"/>
      <c r="B212" s="20"/>
    </row>
    <row r="213" spans="1:2" ht="15">
      <c r="A213" s="19"/>
      <c r="B213" s="20"/>
    </row>
    <row r="214" spans="1:2" ht="15">
      <c r="A214" s="19"/>
      <c r="B214" s="20"/>
    </row>
    <row r="215" spans="1:2" ht="15">
      <c r="A215" s="19"/>
      <c r="B215" s="20"/>
    </row>
    <row r="216" spans="1:2" ht="15">
      <c r="A216" s="19"/>
      <c r="B216" s="20"/>
    </row>
    <row r="217" spans="1:2" ht="15">
      <c r="A217" s="19"/>
      <c r="B217" s="20"/>
    </row>
    <row r="218" spans="1:2" ht="15">
      <c r="A218" s="19"/>
      <c r="B218" s="20"/>
    </row>
    <row r="219" spans="1:2" ht="15">
      <c r="A219" s="19"/>
      <c r="B219" s="20"/>
    </row>
    <row r="220" spans="1:2" ht="15">
      <c r="A220" s="19"/>
      <c r="B220" s="20"/>
    </row>
    <row r="221" spans="1:2" ht="15">
      <c r="A221" s="19"/>
      <c r="B221" s="20"/>
    </row>
    <row r="222" spans="1:2" ht="15">
      <c r="A222" s="19"/>
      <c r="B222" s="20"/>
    </row>
    <row r="223" spans="1:2" ht="15">
      <c r="A223" s="19"/>
      <c r="B223" s="20"/>
    </row>
    <row r="224" spans="1:2" ht="15">
      <c r="A224" s="19"/>
      <c r="B224" s="20"/>
    </row>
    <row r="225" spans="1:2" ht="15">
      <c r="A225" s="19"/>
      <c r="B225" s="20"/>
    </row>
    <row r="226" spans="1:2" ht="15">
      <c r="A226" s="19"/>
      <c r="B226" s="20"/>
    </row>
    <row r="227" spans="1:2" ht="15">
      <c r="A227" s="19"/>
      <c r="B227" s="20"/>
    </row>
    <row r="228" spans="1:2" ht="15">
      <c r="A228" s="19"/>
      <c r="B228" s="20"/>
    </row>
    <row r="229" spans="1:2" ht="15">
      <c r="A229" s="19"/>
      <c r="B229" s="20"/>
    </row>
    <row r="230" spans="1:2" ht="15">
      <c r="A230" s="19"/>
      <c r="B230" s="20"/>
    </row>
    <row r="231" spans="1:2" ht="15">
      <c r="A231" s="19"/>
      <c r="B231" s="20"/>
    </row>
    <row r="232" spans="1:2" ht="15">
      <c r="A232" s="19"/>
      <c r="B232" s="20"/>
    </row>
    <row r="233" spans="1:2" ht="15">
      <c r="A233" s="19"/>
      <c r="B233" s="20"/>
    </row>
    <row r="234" spans="1:2" ht="15">
      <c r="A234" s="19"/>
      <c r="B234" s="20"/>
    </row>
    <row r="235" spans="1:2" ht="15">
      <c r="A235" s="19"/>
      <c r="B235" s="20"/>
    </row>
    <row r="236" spans="1:2" ht="15">
      <c r="A236" s="19"/>
      <c r="B236" s="20"/>
    </row>
    <row r="237" spans="1:2" ht="15">
      <c r="A237" s="19"/>
      <c r="B237" s="20"/>
    </row>
    <row r="238" spans="1:2" ht="15">
      <c r="A238" s="19"/>
      <c r="B238" s="20"/>
    </row>
    <row r="239" spans="1:2" ht="15">
      <c r="A239" s="19"/>
      <c r="B239" s="20"/>
    </row>
    <row r="240" spans="1:2" ht="15">
      <c r="A240" s="19"/>
      <c r="B240" s="20"/>
    </row>
    <row r="241" spans="1:2" ht="15">
      <c r="A241" s="19"/>
      <c r="B241" s="20"/>
    </row>
    <row r="242" spans="1:2" ht="15">
      <c r="A242" s="19"/>
      <c r="B242" s="20"/>
    </row>
    <row r="243" spans="1:2" ht="15">
      <c r="A243" s="19"/>
      <c r="B243" s="20"/>
    </row>
    <row r="244" spans="1:2" ht="15">
      <c r="A244" s="19"/>
      <c r="B244" s="20"/>
    </row>
    <row r="245" spans="1:2" ht="15">
      <c r="A245" s="19"/>
      <c r="B245" s="20"/>
    </row>
    <row r="246" spans="1:2" ht="15">
      <c r="A246" s="19"/>
      <c r="B246" s="20"/>
    </row>
    <row r="247" spans="1:2" ht="15">
      <c r="A247" s="19"/>
      <c r="B247" s="20"/>
    </row>
    <row r="248" spans="1:2" ht="15">
      <c r="A248" s="19"/>
      <c r="B248" s="20"/>
    </row>
    <row r="249" spans="1:2" ht="15">
      <c r="A249" s="19"/>
      <c r="B249" s="20"/>
    </row>
    <row r="250" spans="1:2" ht="15">
      <c r="A250" s="19"/>
      <c r="B250" s="20"/>
    </row>
    <row r="251" spans="1:2" ht="15">
      <c r="A251" s="19"/>
      <c r="B251" s="20"/>
    </row>
    <row r="252" spans="1:2" ht="15">
      <c r="A252" s="19"/>
      <c r="B252" s="20"/>
    </row>
    <row r="253" spans="1:2" ht="15">
      <c r="A253" s="19"/>
      <c r="B253" s="20"/>
    </row>
    <row r="254" spans="1:2" ht="15">
      <c r="A254" s="19"/>
      <c r="B254" s="20"/>
    </row>
    <row r="255" spans="1:2" ht="15">
      <c r="A255" s="19"/>
      <c r="B255" s="20"/>
    </row>
    <row r="256" spans="1:2" ht="15">
      <c r="A256" s="19"/>
      <c r="B256" s="20"/>
    </row>
    <row r="257" spans="1:2" ht="15">
      <c r="A257" s="19"/>
      <c r="B257" s="20"/>
    </row>
    <row r="258" spans="1:2" ht="15">
      <c r="A258" s="19"/>
      <c r="B258" s="20"/>
    </row>
    <row r="259" spans="1:2" ht="15">
      <c r="A259" s="19"/>
      <c r="B259" s="20"/>
    </row>
    <row r="260" spans="1:2" ht="15">
      <c r="A260" s="19"/>
      <c r="B260" s="20"/>
    </row>
    <row r="261" spans="1:2" ht="15">
      <c r="A261" s="19"/>
      <c r="B261" s="20"/>
    </row>
    <row r="262" spans="1:2" ht="15">
      <c r="A262" s="19"/>
      <c r="B262" s="20"/>
    </row>
    <row r="263" spans="1:2" ht="15">
      <c r="A263" s="19"/>
      <c r="B263" s="20"/>
    </row>
    <row r="264" spans="1:2" ht="15">
      <c r="A264" s="19"/>
      <c r="B264" s="20"/>
    </row>
    <row r="265" spans="1:2" ht="15">
      <c r="A265" s="19"/>
      <c r="B265" s="20"/>
    </row>
    <row r="266" spans="1:2" ht="15">
      <c r="A266" s="19"/>
      <c r="B266" s="20"/>
    </row>
    <row r="267" spans="1:2" ht="15">
      <c r="A267" s="19"/>
      <c r="B267" s="20"/>
    </row>
    <row r="268" spans="1:2" ht="15">
      <c r="A268" s="19"/>
      <c r="B268" s="20"/>
    </row>
    <row r="269" spans="1:2" ht="15">
      <c r="A269" s="19"/>
      <c r="B269" s="20"/>
    </row>
    <row r="270" spans="1:2" ht="15">
      <c r="A270" s="19"/>
      <c r="B270" s="20"/>
    </row>
    <row r="271" spans="1:2" ht="15">
      <c r="A271" s="19"/>
      <c r="B271" s="20"/>
    </row>
    <row r="272" spans="1:2" ht="15">
      <c r="A272" s="19"/>
      <c r="B272" s="20"/>
    </row>
    <row r="273" spans="1:2" ht="15">
      <c r="A273" s="21"/>
      <c r="B273" s="22"/>
    </row>
    <row r="274" spans="1:2" ht="15">
      <c r="A274" s="21"/>
      <c r="B274" s="22"/>
    </row>
    <row r="275" spans="1:2" ht="15">
      <c r="A275" s="21"/>
      <c r="B275" s="22"/>
    </row>
    <row r="276" spans="1:2" ht="15">
      <c r="A276" s="21"/>
      <c r="B276" s="22"/>
    </row>
    <row r="277" spans="1:2" ht="15">
      <c r="A277" s="21"/>
      <c r="B277" s="22"/>
    </row>
    <row r="278" spans="1:2" ht="15">
      <c r="A278" s="21"/>
      <c r="B278" s="22"/>
    </row>
    <row r="279" spans="1:2" ht="15">
      <c r="A279" s="21"/>
      <c r="B279" s="22"/>
    </row>
    <row r="280" spans="1:2" ht="15">
      <c r="A280" s="21"/>
      <c r="B280" s="22"/>
    </row>
    <row r="281" spans="1:2" ht="15">
      <c r="A281" s="21"/>
      <c r="B281" s="22"/>
    </row>
    <row r="282" spans="1:2" ht="15">
      <c r="A282" s="21"/>
      <c r="B282" s="22"/>
    </row>
    <row r="283" spans="1:2" ht="15">
      <c r="A283" s="21"/>
      <c r="B283" s="22"/>
    </row>
    <row r="284" spans="1:2" ht="15">
      <c r="A284" s="21"/>
      <c r="B284" s="22"/>
    </row>
    <row r="285" spans="1:2" ht="15">
      <c r="A285" s="21"/>
      <c r="B285" s="22"/>
    </row>
    <row r="286" spans="1:2" ht="15">
      <c r="A286" s="21"/>
      <c r="B286" s="22"/>
    </row>
    <row r="287" spans="1:2" ht="15">
      <c r="A287" s="21"/>
      <c r="B287" s="22"/>
    </row>
    <row r="288" spans="1:2" ht="15">
      <c r="A288" s="21"/>
      <c r="B288" s="22"/>
    </row>
    <row r="289" spans="1:2" ht="15">
      <c r="A289" s="21"/>
      <c r="B289" s="22"/>
    </row>
    <row r="290" spans="1:2" ht="15">
      <c r="A290" s="21"/>
      <c r="B290" s="22"/>
    </row>
    <row r="291" spans="1:2" ht="15">
      <c r="A291" s="21"/>
      <c r="B291" s="22"/>
    </row>
    <row r="292" spans="1:2" ht="15">
      <c r="A292" s="21"/>
      <c r="B292" s="22"/>
    </row>
    <row r="293" spans="1:2" ht="15">
      <c r="A293" s="21"/>
      <c r="B293" s="22"/>
    </row>
    <row r="294" spans="1:2" ht="15">
      <c r="A294" s="21"/>
      <c r="B294" s="22"/>
    </row>
    <row r="295" spans="1:2" ht="15">
      <c r="A295" s="21"/>
      <c r="B295" s="22"/>
    </row>
    <row r="296" spans="1:2" ht="15">
      <c r="A296" s="21"/>
      <c r="B296" s="22"/>
    </row>
    <row r="297" spans="1:2" ht="15">
      <c r="A297" s="21"/>
      <c r="B297" s="22"/>
    </row>
    <row r="298" spans="1:2" ht="15">
      <c r="A298" s="21"/>
      <c r="B298" s="22"/>
    </row>
    <row r="299" spans="1:2" ht="15">
      <c r="A299" s="21"/>
      <c r="B299" s="22"/>
    </row>
    <row r="300" spans="1:2" ht="15">
      <c r="A300" s="21"/>
      <c r="B300" s="22"/>
    </row>
    <row r="301" spans="1:2" ht="15">
      <c r="A301" s="21"/>
      <c r="B301" s="22"/>
    </row>
    <row r="302" spans="1:2" ht="15">
      <c r="A302" s="21"/>
      <c r="B302" s="22"/>
    </row>
    <row r="303" spans="1:2" ht="15">
      <c r="A303" s="21"/>
      <c r="B303" s="22"/>
    </row>
    <row r="304" spans="1:2" ht="15">
      <c r="A304" s="21"/>
      <c r="B304" s="22"/>
    </row>
    <row r="305" spans="1:2" ht="15">
      <c r="A305" s="21"/>
      <c r="B305" s="22"/>
    </row>
    <row r="306" spans="1:2" ht="15">
      <c r="A306" s="21"/>
      <c r="B306" s="22"/>
    </row>
    <row r="307" spans="1:2" ht="15">
      <c r="A307" s="21"/>
      <c r="B307" s="22"/>
    </row>
    <row r="308" spans="1:2" ht="15">
      <c r="A308" s="21"/>
      <c r="B308" s="22"/>
    </row>
    <row r="309" spans="1:2" ht="15">
      <c r="A309" s="21"/>
      <c r="B309" s="22"/>
    </row>
    <row r="310" spans="1:2" ht="15">
      <c r="A310" s="21"/>
      <c r="B310" s="22"/>
    </row>
    <row r="311" spans="1:2" ht="15">
      <c r="A311" s="21"/>
      <c r="B311" s="22"/>
    </row>
    <row r="312" spans="1:2" ht="15">
      <c r="A312" s="21"/>
      <c r="B312" s="22"/>
    </row>
    <row r="313" spans="1:2" ht="15">
      <c r="A313" s="21"/>
      <c r="B313" s="22"/>
    </row>
    <row r="314" spans="1:2" ht="15">
      <c r="A314" s="21"/>
      <c r="B314" s="22"/>
    </row>
    <row r="315" spans="1:2" ht="15">
      <c r="A315" s="21"/>
      <c r="B315" s="22"/>
    </row>
    <row r="316" spans="1:2" ht="15">
      <c r="A316" s="21"/>
      <c r="B316" s="22"/>
    </row>
    <row r="317" spans="1:2" ht="15">
      <c r="A317" s="23"/>
      <c r="B317" s="24"/>
    </row>
  </sheetData>
  <sheetProtection/>
  <mergeCells count="9">
    <mergeCell ref="A10:C10"/>
    <mergeCell ref="A9:C9"/>
    <mergeCell ref="A8:C8"/>
    <mergeCell ref="A7:C7"/>
    <mergeCell ref="A1:C1"/>
    <mergeCell ref="A2:C2"/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Пользователь Windows</cp:lastModifiedBy>
  <cp:lastPrinted>2023-05-26T09:48:41Z</cp:lastPrinted>
  <dcterms:created xsi:type="dcterms:W3CDTF">1996-11-30T09:08:12Z</dcterms:created>
  <dcterms:modified xsi:type="dcterms:W3CDTF">2023-05-26T09:48:46Z</dcterms:modified>
  <cp:category/>
  <cp:version/>
  <cp:contentType/>
  <cp:contentStatus/>
</cp:coreProperties>
</file>