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80" windowWidth="19035" windowHeight="11160" tabRatio="870" activeTab="1"/>
  </bookViews>
  <sheets>
    <sheet name="Таблица 4 (2)" sheetId="1" r:id="rId1"/>
    <sheet name="Таблица 3" sheetId="2" r:id="rId2"/>
    <sheet name="Лист3" sheetId="3" state="hidden" r:id="rId3"/>
  </sheets>
  <definedNames>
    <definedName name="_xlnm.Print_Area" localSheetId="0">'Таблица 4 (2)'!$A$3:$H$97</definedName>
    <definedName name="_xlnm.Print_Titles" localSheetId="0">'Таблица 4 (2)'!$8:$9</definedName>
    <definedName name="Z_00FEBB2C_090A_496D_818E_73472A3656B5_.wvu.PrintArea" localSheetId="0" hidden="1">'Таблица 4 (2)'!$A$5:$H$43</definedName>
    <definedName name="Z_00FEBB2C_090A_496D_818E_73472A3656B5_.wvu.PrintTitles" localSheetId="0" hidden="1">'Таблица 4 (2)'!$8:$9</definedName>
    <definedName name="Z_38F717B6_078F_4A20_B00E_7781C6D22D21_.wvu.Cols" localSheetId="0" hidden="1">'Таблица 4 (2)'!#REF!</definedName>
    <definedName name="Z_38F717B6_078F_4A20_B00E_7781C6D22D21_.wvu.PrintArea" localSheetId="0" hidden="1">'Таблица 4 (2)'!$A$5:$H$43</definedName>
    <definedName name="Z_38F717B6_078F_4A20_B00E_7781C6D22D21_.wvu.PrintTitles" localSheetId="0" hidden="1">'Таблица 4 (2)'!$8:$9</definedName>
    <definedName name="_xlnm.Print_Area" localSheetId="1">'Таблица 3'!$A$1:$H$29</definedName>
    <definedName name="_xlnm.Print_Area" localSheetId="0">'Таблица 4 (2)'!$A$1:$H$117</definedName>
  </definedNames>
  <calcPr fullCalcOnLoad="1"/>
</workbook>
</file>

<file path=xl/sharedStrings.xml><?xml version="1.0" encoding="utf-8"?>
<sst xmlns="http://schemas.openxmlformats.org/spreadsheetml/2006/main" count="1036" uniqueCount="445">
  <si>
    <t>Предоставление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</si>
  <si>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 xml:space="preserve">Направление в Минрегион России  в установленном порядке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</si>
  <si>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2013 г.       (до 15 февраля  текущего года)</t>
  </si>
  <si>
    <t xml:space="preserve">Наличие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</si>
  <si>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Задача 1.  Обеспечение Республики Коми документами территориального планирования</t>
  </si>
  <si>
    <t>Основное мероприятие 2.1.1. Консультационно-информационное обеспечение органов местного самоуправления в Республике Коми при разработке и утверждении документов территориального планирования и градостроительного зонирования</t>
  </si>
  <si>
    <t>Главный архитектор Республики Коми Н.В. Некрасов</t>
  </si>
  <si>
    <t>Отдел контроля за соблюдением законодательства о градостроительной деятельности</t>
  </si>
  <si>
    <t>Наличие  градостроительной документации для 23 муниципальных образований Республики Коми</t>
  </si>
  <si>
    <t>Мониторинг выполнения государственного задания  БУ РК "Управление государственного резерва топливно-энергетических ресурсов РК" по созданию резерва топлива</t>
  </si>
  <si>
    <t xml:space="preserve">Наличие актуальной информации о снижении размера платежей граждан за отопление </t>
  </si>
  <si>
    <t>Задача 5. Бесперебойное обеспечение сферы жилищно-коммунального комплекса экономически доступными топливно-энергетическими ресурсами</t>
  </si>
  <si>
    <t>Основное мероприятие 5.1.2. Осуществление переданных государственных полномочий Республики Коми в области государственной поддержки граждан  Российской Федерации, имеющих право на получение субсидий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</si>
  <si>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Программа  МР "Удорский"</t>
  </si>
  <si>
    <t>Сбор заявок и предложений по объемам поставки топлива от организаций, предоставляющих услуги по теплоснабжению в сельских населенных пунктах</t>
  </si>
  <si>
    <t>Протокол утверждения заявки Республики Коми на предоставление финансовой поддежки на переселение граждан из аварийного жилищного фонда на 2013-2015 г.</t>
  </si>
  <si>
    <t>Основное мероприятие 1.1.3. Обеспечение мероприятий по переселению граждан из аварийного жилищного фонда</t>
  </si>
  <si>
    <t>0980202, 0980102</t>
  </si>
  <si>
    <t>523    521</t>
  </si>
  <si>
    <t>Мониторинг хода выполнения работ по переселению граждан из аварийного жилищого фонда</t>
  </si>
  <si>
    <t>Отдел по сопровождению и реализации инвестиционных программ</t>
  </si>
  <si>
    <t>Наличие актуальной информации о ходе реализации мероприятий по переселению граждан из аварийного жилья</t>
  </si>
  <si>
    <t>Задача 2. Проведение капитального ремонта общего имущества собственников многоквартирных домов</t>
  </si>
  <si>
    <t xml:space="preserve">Наличие решения Градсовета по представленным на рассмотрение эскизным проектам, направленного на обеспечение безопасности и
благоприятных условий жизнедеятельности человека при осуществлении градостроительной деятельности 
  </t>
  </si>
  <si>
    <t>Подпрограмма 3.  Содействие повышению доступности жилья</t>
  </si>
  <si>
    <t>Наименование муниципальной  программы, подпрограммы муниципальной  программы, ведомственной целевой программы, основного мероприятия</t>
  </si>
  <si>
    <t xml:space="preserve">Наличие актуальной информации о квалификации персонала в жилищно-коммунальной сфере </t>
  </si>
  <si>
    <t>Основное мероприятие 2.2.4. Оценка соответствия построенного, реконструируемого объекта требованиям технических регламентов и проектной документации, в том числе требованиям энергетической эффективности</t>
  </si>
  <si>
    <t>Соблюдение требований технических регламентов и проектной документации, в том числе требований энергетической эффективности</t>
  </si>
  <si>
    <t xml:space="preserve"> Оценка соответствия построенных, реконструированных многоквартирных жилых домов, подлежащих государственному строительному надзору в соответствии с законодательством</t>
  </si>
  <si>
    <t>Соблюдение требований  соответствия всех построенных, реконструированных многоквартирных домов в соответствии с программами проверок специалистов инспекции</t>
  </si>
  <si>
    <t>Основное мероприятие 2.2.5. Оказание государственных услуг (выполнение работ) в области градостроительной деятельности ГКУ РК "Инвестстройцентр"</t>
  </si>
  <si>
    <t>ГКУ РК "КР Инвестстройцентр"</t>
  </si>
  <si>
    <t>Обеспечение процесса строительства социальных объектов для государственных нужд Республики Коми</t>
  </si>
  <si>
    <t>111, 112, 242, 244, 851, 852</t>
  </si>
  <si>
    <t>Осуществление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</si>
  <si>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ГКУ РК "Инвестстройцентр"</t>
  </si>
  <si>
    <t>Основное мероприятие 5.1.3. Осуществление переданных государственных полномочий 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</si>
  <si>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Согласование с Министерством финансов Республики Коми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</si>
  <si>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 xml:space="preserve">I квартал 2013 г.       </t>
  </si>
  <si>
    <t>Наличие Приказа Минархстроя Республики Коми "Об утверждении форм для предоставления из республиканского бюджета Республики Коми субвенций на осуществление переданных государственных полномочий по возмещению убытков,возникающих в результате государственного регулирования цен на топливо твердое, реализуемое гражданам и используемое для нужд отопления</t>
  </si>
  <si>
    <t>Составление и предоставление отчета о расходовании субвенций министерством в адрес Министерства финансов Республики Коми</t>
  </si>
  <si>
    <t>Наличие отчета о расходовании субвенций министерством в адрес Министерства финансов Республики Коми</t>
  </si>
  <si>
    <t>Основное мероприятие 5.1.4. Формирование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</si>
  <si>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I полугодие 2013 г.</t>
  </si>
  <si>
    <t>Основное мероприятие 2.4.1. Проведение ежегодного смотра лучших архитектурных объектов, информационных материалов и работ детского архитектурно-художественного творчества "Зодчество года"</t>
  </si>
  <si>
    <t>Отдел государственного градостроительного кадастра республиканского уровня</t>
  </si>
  <si>
    <t xml:space="preserve"> август 2013 г.</t>
  </si>
  <si>
    <t>Работа жюри Смотра "Зодчество года"</t>
  </si>
  <si>
    <t>Х</t>
  </si>
  <si>
    <t>Ожидаемый непосредственный результат (краткое описание)</t>
  </si>
  <si>
    <t>-</t>
  </si>
  <si>
    <t>Задача 6. Газификация населенных пунктов Республики Коми (с 2014 года)</t>
  </si>
  <si>
    <t>Предоставление межбюджетных трасфертов на реализацию программ местного развития и обеспечение занятости для шахтерских городов и поселков бюджетам МО ГО "Воркута" и МО ГО "Инта"</t>
  </si>
  <si>
    <t xml:space="preserve">Заместитель министра финансов Республики Коми Г.З. Рубцова </t>
  </si>
  <si>
    <t>Перечисленные межбюджетные трасферты на реализацию программ местного развития и обеспечение занятости для шахтерских городов и поселков бюджетам МО ГО "Воркута" и МО ГО "Инта"</t>
  </si>
  <si>
    <t>Обеспечение возврата в доход федерального бюджета неиспользованных остатков    межбюджетных трансфертов на реализацию программ местного развития и обеспечение занятости для шахтерских городов и поселков  и подтверждение потребности в их использовании на те же цели</t>
  </si>
  <si>
    <t xml:space="preserve">Возвращенные из федерального бюджета неиспользованные остатки межбюджетных трансфертов в доход республиканского бюджета Республики Коми </t>
  </si>
  <si>
    <t xml:space="preserve">Переселенные граждане из районов Крайнего Севера и приравненных к ним местностей в более благоприятные климатические районы Российской Федерации
</t>
  </si>
  <si>
    <t>Привлечение виновных лиц к административной ответственности в случае выявления нарушений порядка раскрытия информации согласно стандарта раскрытия информации</t>
  </si>
  <si>
    <t>Наличие документов о применении административного взыскания</t>
  </si>
  <si>
    <t>Основное меропроиятие 1.7.3. Составление протоколов об административных правонарушениях, связанных с нарушениями обязательных требований, установленных жилищным законодательством</t>
  </si>
  <si>
    <t>Наличие протоколов об административном наказании при выявлении признаков административных правонарушений</t>
  </si>
  <si>
    <t>Оформление результатов плановых и внеплановых проверок соответствия качества, объема и порядка предоставления гражданам жилищных и коммунальных услуг</t>
  </si>
  <si>
    <t>Составленные акты о проведенных проверках</t>
  </si>
  <si>
    <t>Основное меропроиятие 1.7.4. Контроль за исполнением предписаний об устранении выявленных нарушений</t>
  </si>
  <si>
    <t xml:space="preserve">Государственная жилищная инспекции РК </t>
  </si>
  <si>
    <t>Удовлетворенность потребностей населения в ходе устранения выявленных нарушений жилищного законодательства</t>
  </si>
  <si>
    <t xml:space="preserve">Проведение внеплановых проверок исполнения выданных предписаний на устранение нарушений, выявленных в ходе осуществления мероприятий по надзору </t>
  </si>
  <si>
    <t>Наличие актов проверки выданных предписаний ежегодно</t>
  </si>
  <si>
    <t>Подпрограмма 2. Градостроительная деятельность</t>
  </si>
  <si>
    <t xml:space="preserve">Государственная программа Республики Коми «Строительство, обеспечение качественным, доступным жильем и услугами ЖКХ населения Республики Коми» </t>
  </si>
  <si>
    <t>Подпрограмма 1. Улучшение состояния жилищно-коммунального комплекса Республики Коми</t>
  </si>
  <si>
    <t xml:space="preserve">Задача 1. Сокращение существующего аварийного жилого фонда </t>
  </si>
  <si>
    <t>Основное мероприятие 1.1.1.  Консультационно-информационное сопровождение органов местного самоуправления Республики Коми при разработке муниципальных программ по переселению граждан из аварийных многоквартирных жилых домов</t>
  </si>
  <si>
    <t>Заместитель министра архитектуры, строительства и коммунального хозяйства Республики Коми А.А. Харламенков</t>
  </si>
  <si>
    <t>Департамент строительства</t>
  </si>
  <si>
    <t>Составленные протоколы освидетельствования технического состояния  и устойчивости многоквартирных домов г. Воркуты с оценкой необходимости признания их аврийными, подлежащими сносу или реконструкции</t>
  </si>
  <si>
    <t>Наличие заключения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</si>
  <si>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 xml:space="preserve">Основное мероприятие 2.2.2. Усиление контроля за соблюдением сроков проведения государственной экспертизы  </t>
  </si>
  <si>
    <t xml:space="preserve">Соблюдение сроков проведения государственной экспертизы </t>
  </si>
  <si>
    <t>Подготовка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</si>
  <si>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Работа с муниципальными образованиями по формированию списков граждан, претендующих на получение государственных жилищных сертификатов</t>
  </si>
  <si>
    <t>Наличие списков граждан, претендующих на получение государственных жилищных сертификатов</t>
  </si>
  <si>
    <t xml:space="preserve">Основное мероприятие 4.1.3. Организация работы по обеспечению жильем категорий граждан Республики Коми, имеющих право на обеспечение жильем за счет средств федерального бюджета,  в порядке, определенном федеральным законодательством
</t>
  </si>
  <si>
    <t>2013 г.       (в течение 2 месяцев с даты получения бланков сертифи-катов из Минис-терства региональ-ного развития Российской Федерации)</t>
  </si>
  <si>
    <t>Освоение выделенных из федерального бюджета средств на предоставление государственной поддержки гражданам в рамках подпрограммы</t>
  </si>
  <si>
    <t>Оформление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</si>
  <si>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2013 г.       (в течение 2 месяцев с даты получения бланков сертификатов из Министерства регионального развития Российской Федерации)</t>
  </si>
  <si>
    <t>Источник финансирования</t>
  </si>
  <si>
    <t>всего</t>
  </si>
  <si>
    <t>Освоение выделенных из федерального бюджета средств на обеспечение жилыми помещениями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t>
  </si>
  <si>
    <t>Основное мероприятие 1.1.2.  Осуществление взаимодействия с Государственной корпорацией – Фондом содействия реформированию ЖКХ в целях получения финансовой поддержки на переселение граждан из аварийных многоквартирных домов</t>
  </si>
  <si>
    <t>Поступление внебюджетных средств на решение проблемы переселения граждан из аварийного жилья</t>
  </si>
  <si>
    <t>Разработка республиканской нормативной базы по реализации мероприятий по переселению граждан из аварийного жилищного фонда на 2013-2015 г.</t>
  </si>
  <si>
    <t>Наличие нормативных правовых актов об утверждении республиканских программ по переселению граждан из аварийных многоквартирных жилых домов</t>
  </si>
  <si>
    <t>Основное мероприятие 4.1.4. Организация работы по обеспечению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</si>
  <si>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Распределение объемов финансирования по категориям граждан на планируемый год (контрольные цифры бюджетных средств для предоставления социальных выплат)</t>
  </si>
  <si>
    <t>Основное мероприятие 1.2.1.  Осуществление взаимодействия с Государственной корпорацией – Фондом содействия реформированию ЖКХ в целях получения финансовой поддержки на проведение капитального ремонта многоквартирных домов, на обеспечение мероприятий по модернизации системы коммунальной инфраструктуры</t>
  </si>
  <si>
    <t>Заместитель министра архитектуры, строительства и коммунального хозяйства Республики Коми А.В. Лучшев</t>
  </si>
  <si>
    <t>Департамент ЖКХ</t>
  </si>
  <si>
    <t>Поступление внебюджетных средств на решение проблемы проведения капитального ремонта многоквартирных домов</t>
  </si>
  <si>
    <t> 828</t>
  </si>
  <si>
    <t>Формирование заявки Республики Коми на предоставление финансовой поддежки на переселение граждан из аварийного жилищного фонда на 2013-2015 г.</t>
  </si>
  <si>
    <t xml:space="preserve">Основное мероприятие 4.1.1. Организация работы по предоставлению в федеральные органы исполнительной власти сведений о количестве граждан в Республике Коми, имеющих право на обеспечение жильем за счет средств федерального бюджета, в порядке и сроки, установленные федеральным законодательством, в целях выделения Республике Коми средств федерального бюджета
</t>
  </si>
  <si>
    <t>Отдел жилищных программ</t>
  </si>
  <si>
    <t>2013 г.       (до 1 сентября  текущего года)</t>
  </si>
  <si>
    <t>Оценка представленных на Смотр "Зодчество года" экспозиционных материалов. Премирование  победителей Смотра "Зодчество года"</t>
  </si>
  <si>
    <t>Наличие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</si>
  <si>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Основное мероприятие 2.2.3. Проведение проверок в рамках осуществления регионального государственного строительного надзора при строительстве, реконструкции объектов капитального строительства</t>
  </si>
  <si>
    <t>Инспекция Госстройнадзора РК</t>
  </si>
  <si>
    <t>Оценка соответствия строительства, реконструкции объектов капитального строительства требованиям технических регламентов и проектной документации</t>
  </si>
  <si>
    <t>Предупреждение,  выявление и пресечение нарушений законодательства о градостроительной деятельности, в том числе технических регламентов и проектной документации.</t>
  </si>
  <si>
    <t>Проведенные проверки при строительстве, реконструкции многоквартирных жилых домов, подлежащих государственному строительному надзору в соответствии с законодательством</t>
  </si>
  <si>
    <t>Обеспечение стабильной работы организаций жилищно-коммунального хозяйства, снижение финансовых рисков, повышение инвестиционной привлекательности</t>
  </si>
  <si>
    <t xml:space="preserve">Наличие сводного отчета об использовании межбюджетных трансфертов на реализацию программ местного развития и обеспечение занятости для шахтерских городов и поселков </t>
  </si>
  <si>
    <t>Подпрограмма 5. Обеспечение реализации государственной программы</t>
  </si>
  <si>
    <t>Основное мероприятие 5.1.1. Руководство и управление в сфере установленных функций органов исполнительной власти Республики Коми, государственных органов Республики Коми, образованных Главой Республики Коми или Правительством Республики Коми</t>
  </si>
  <si>
    <t>Улучшение условий проживания граждан</t>
  </si>
  <si>
    <t xml:space="preserve">Повышение профессионального уровня представителей органов местного самоуправления, управляющих и ресурсоснабжающих организаций, ТСЖ и ЖСК </t>
  </si>
  <si>
    <t>Повышение значимости архитектурного творчества</t>
  </si>
  <si>
    <t>Наименование подпрограммы, ведомственной целевой программы, мероприятий ведомственной целевой программы, основного мероприятия, мероприятий, реализуемых в рамках основного мероприятия, долгосрочной республиканской целевой программы</t>
  </si>
  <si>
    <t>Ответственный руководитель, заместитель руководителя ОИВ (ФИО, должность)</t>
  </si>
  <si>
    <t>Ответственное структурное подразделение ОИВ</t>
  </si>
  <si>
    <t>Срок</t>
  </si>
  <si>
    <t>КБК (республиканский бюджет Республики Коми)</t>
  </si>
  <si>
    <t>Финансирование (тыс. рублей)</t>
  </si>
  <si>
    <t>начало реализации</t>
  </si>
  <si>
    <t>окончание реализации</t>
  </si>
  <si>
    <t>2013 год</t>
  </si>
  <si>
    <t>Соблюдение требований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</si>
  <si>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Разработка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</si>
  <si>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Наличие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</si>
  <si>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Комплектация объектов строительства оборудованием поставки заказчика (застройщика) и осуществление приемки учета, хранения, передачи в монтаж обрудования, комплектующих и других материалов</t>
  </si>
  <si>
    <t>Обеспечение ввода объектов для государственных нужд Республики Коми</t>
  </si>
  <si>
    <t>Задача 3. Проведение комплексного обследования технического состояния устойчивости здания, сооружения, возведенного на вечномерзлых грунтах</t>
  </si>
  <si>
    <t>Основное мероприятие 2.3.1. Оказание государственных услуг (выполнение работ) в области градостроительной деятельности ГБУ РК "Геокриологическая служба"</t>
  </si>
  <si>
    <t>ГБУ РК "Геокриологическая служба"</t>
  </si>
  <si>
    <t>Предупреждение деформаций и разрушений зданий и сооружений, возведенных на вечномерзлых грунтах, и восстановление их устойчивости</t>
  </si>
  <si>
    <t>Проведение комплексного обследования технического состояния устойчивости зданий, сооружений, возведенных на вечномерзлых грунтах в рамках государственного задания</t>
  </si>
  <si>
    <t>Согласование с Министерством финансов Республики Коми форм для предоставления из республиканского бюджета Республики Коми субсидий (социальных выплат) на приобретение или строительство жилья</t>
  </si>
  <si>
    <t>Наличие утвержденных форм для предоставления из республиканского бюджета Республики Коми субсидий (социальных выплат) на приобретение или строительство жилья"</t>
  </si>
  <si>
    <t xml:space="preserve">Заместитель руководителя Службы Республики Коми по тарифам  Р.И. Шаймарданов </t>
  </si>
  <si>
    <t>ГБУ РК "Коми республиканский центр энергосбережения"</t>
  </si>
  <si>
    <t>Наличие не менее 2-х  нормативных правовых актов, направленных на обеспечение энергосбережения и повышения энергетической эффективности на территории Республики Коми</t>
  </si>
  <si>
    <t>Содействие организациям в реализации энергосберегающих проектов</t>
  </si>
  <si>
    <t xml:space="preserve">Заместитель руководителя Службы Республики Коми по тарифам Р.И. Шаймарданов </t>
  </si>
  <si>
    <t>Основное мероприятие 1.2.3. Обеспечение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</si>
  <si>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II полугодие 2013 г.</t>
  </si>
  <si>
    <t>Мониторинг хода выполнения работ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</si>
  <si>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Предотвращение строительства объектов, наносящих ущерб правам и интересам граждан, юридических лиц и государства</t>
  </si>
  <si>
    <t>Проведение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</si>
  <si>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Служба Республики Коми по тарифам</t>
  </si>
  <si>
    <t>Наличие документов о проведении внеплановых проверок</t>
  </si>
  <si>
    <t>Наличие  экспертиз энергосбререгающих проектов, реализуемых на объектах организаций Республики Коми (не менее 22-х экспертиз ежегодно)
Оказанное содействие в реализации организациями Республики Коми энергосберегающих проектов (не менее 18 проектов ежегодно)</t>
  </si>
  <si>
    <t>Разработанные заключения по оценке устойчивости  зданий и сооружений с приведением состава конкретных технических решений по восстановлению несущей способности грунтов оснований, фундаментов и надземных конструкций</t>
  </si>
  <si>
    <t xml:space="preserve">Основное мероприятие 2.3.2. Консультационно-информационное обеспечение органов местного самоуправления г. Воркуты по вопросам восстановления устойчивости деформирующихся зданий, сооружений, возведенных на вечномерзлых грунтах
</t>
  </si>
  <si>
    <t>Проведение конкурсного отбора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</si>
  <si>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Заместитель министра экономического развития Республики Коми Г.И.Жукова</t>
  </si>
  <si>
    <t xml:space="preserve">Подготовка сводных заключений по согласованию проектов документов территориального планирования муниципальных образований Республики Коми </t>
  </si>
  <si>
    <t>Наличие сводных заключений по согласованию проектов документов территориального планирования муниципальных образований Республики Коми</t>
  </si>
  <si>
    <t>Основное мероприятие 2.1.2. Выдача разрешений на строительство объектов капитального строительства, планируемых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</si>
  <si>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Начало строительства или реконструкции  объектов капитального строительства на территориях двух и более муниципальных образований (муниципальных районов, городских округов)</t>
  </si>
  <si>
    <t>Оформление и выдача разрешения на строительство либо отказа в предоставлении государственной услуги</t>
  </si>
  <si>
    <t>Наличие разрешения на строительство либо отказа в предоставлении государственной услуги</t>
  </si>
  <si>
    <t>Основное мероприятие 2.1.3. Выдача разрешений на ввод объекта капитального строительства в эксплуатацию в случае строительства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</si>
  <si>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</si>
  <si>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Оформление и выдача разрешения на ввод объекта в эксплуатацию либо отказа в предоставлении государственной услуги</t>
  </si>
  <si>
    <t>Наличие разрешения на 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</si>
  <si>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Количество предоставленных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</si>
  <si>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Кроме того, за счет средств федерального бюджета на предоставление государственных жилищных сертификатов в рамках мероприятия 4.1.3.</t>
  </si>
  <si>
    <t>Задача 2. Обеспечение жильем граждан в рамках реализации программ местного развития и обеспечение занятости для шахтерских городов и поселков</t>
  </si>
  <si>
    <t>Основное мероприятие 2.1.4. Проведение проверок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</si>
  <si>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Главный архитектор РК; Инспекция Госстройнадзора РК</t>
  </si>
  <si>
    <t>Проведенные проверки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</si>
  <si>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Подготовка и утверждение плана-графика проверок за соблюдением органами местного самоуправления законодательства о градостроительной деятельности</t>
  </si>
  <si>
    <t>Главный архитектор РК;    Инспекции Госстройнадзора РК</t>
  </si>
  <si>
    <t>Наличие плана-графика проверок за соблюдением органами местного самоуправления законодательства о градостроительной деятельности</t>
  </si>
  <si>
    <t>Задача 1. Организация процесса предоставления государственной поддержки в Республике Коми по обеспечению жильем категорий граждан, установленных федеральным законодательством</t>
  </si>
  <si>
    <t>Министерство образования Республики Коми</t>
  </si>
  <si>
    <t xml:space="preserve">Сверка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</si>
  <si>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ДРЦП 1 "Стимулирование развития жилищного строительства в Республике Коми (2011-2015 годы)"</t>
  </si>
  <si>
    <t>0502, 1003</t>
  </si>
  <si>
    <t xml:space="preserve">5224501, 5224502,   5224505, 5224506 </t>
  </si>
  <si>
    <t>523,                      411,                          322,                   322</t>
  </si>
  <si>
    <t>322, 521</t>
  </si>
  <si>
    <t>Кроме того, местные бюджеты в рамках ДРЦП 1</t>
  </si>
  <si>
    <t>ДРЦП 2 "Чистая вода в Республике Коми (2011-2017 годы)"</t>
  </si>
  <si>
    <t>0502</t>
  </si>
  <si>
    <t>Кроме того, местные бюджеты в рамках ДРЦП 2</t>
  </si>
  <si>
    <t>ДРЦП 3 "Газификация населенных пунктов Республики Коми (2011-2013 годы)"</t>
  </si>
  <si>
    <t xml:space="preserve">Первый заместитель министра архитектуры, строительства и коммунального хозяйства Республики Коми А.А. Можегов    </t>
  </si>
  <si>
    <t>523   413</t>
  </si>
  <si>
    <t>Кроме того, местные бюджеты в рамках ДРЦП 3</t>
  </si>
  <si>
    <t xml:space="preserve">Подготовка  предписания по выявленным нарушениям в ходе проверки соблюдения органами местного самоуправления законодательства о градостроительной деятельности </t>
  </si>
  <si>
    <t xml:space="preserve">Наличие предписаний по выявленным нарушениям в ходе проверки соблюдения органами местного самоуправления законодательства о градостроительной деятельности </t>
  </si>
  <si>
    <t>Задача 2. Обеспечение качества строительных работ на территории Республики Коми</t>
  </si>
  <si>
    <t>Основное мероприятие 2.2.1. Оказание государственных услуг (выполнение работ) в области градостроительной деятельности АУ РК "Управление госэкспертизы РК"</t>
  </si>
  <si>
    <t xml:space="preserve">Заместитель министра архитектуры, строительства и коммунального хозяйства Республики Коми А.А. Харламенков </t>
  </si>
  <si>
    <t>АУ РК "Управление госэкспертизы РК"</t>
  </si>
  <si>
    <t>Министерство экономического развития Республики Коми</t>
  </si>
  <si>
    <t>Задача 1. Обеспечение управления реализацией мероприятий Программы на республиканском уровне</t>
  </si>
  <si>
    <t>Задача 2. Обеспечение управления реализацией мероприятий Программы на муниципальном уровне</t>
  </si>
  <si>
    <t>4</t>
  </si>
  <si>
    <t>Министерство архитектуры, строительства и коммунального хозяйства Республики Коми</t>
  </si>
  <si>
    <t>Обеспечение реализации госпрограммы, подпрограмм, решение задач и достижение целей</t>
  </si>
  <si>
    <t>Наличие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t>
  </si>
  <si>
    <t>Основное мероприятие 4.2.2. Содействие гражданам в приобретении жилья по новому месту жительства в рамках реализации программ местного развития и обеспечение занятости для шахтерских городов и поселков</t>
  </si>
  <si>
    <t>Мониторинг выполнения органами местного самоуправления заключенных соглашений</t>
  </si>
  <si>
    <t>Сокращение аварийного жилищного фонда и количества граждан, проживающих в аварийных многоквартирных домах</t>
  </si>
  <si>
    <t>Статус</t>
  </si>
  <si>
    <t>ГБУ РК "Управление государственного резерва топливно-энергетических ресурсов Республики Коми"</t>
  </si>
  <si>
    <t>Наличие договоров на поставку топливно-энергетических ресурсов</t>
  </si>
  <si>
    <t>Определение необходимого объема топливно-энергетических ресурсов</t>
  </si>
  <si>
    <t>Организация поставок топливно-энергетических ресурсов  ГБУ РК "Управление государственного резерва топливно-энергетических ресурсов РК" по созданию резерва топлива</t>
  </si>
  <si>
    <t>Основное мероприятие 2.4.2. Привлечение профессиональных архитекторов и представителей проектных организаций к решению архитектурных и градостроительных проблем</t>
  </si>
  <si>
    <t>Решение конкурсной комиссии по отбору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</si>
  <si>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Утверждение Приказа Минархстроя Республики Коми "Об утверждении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</si>
  <si>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приказа о выделении субвенций</t>
  </si>
  <si>
    <t>Основное мероприятие 1.4.2. Оказание государственных услуг (выполнение работ) ГБУ РК «Управление государственного резерва топливно-энергетических ресурсов Республики Коми»</t>
  </si>
  <si>
    <t>Обеспечение потребностей организаций жилищно-коммунального хозяйства в топливно-энергетических ресурсах по регулируемым ценам</t>
  </si>
  <si>
    <t>611, 612</t>
  </si>
  <si>
    <t>Организация и проведение рабочих совещаний по вопросам реализации государственной программы</t>
  </si>
  <si>
    <t>Проведенные рабочие совещания по вопросам реализации государственной программы; повышение эффективности реализации государственной программы</t>
  </si>
  <si>
    <t>Количество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</si>
  <si>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Задача 1.  Развитие жилья экономического класса</t>
  </si>
  <si>
    <t>Основное мероприятие 3.1.1. Вовлечение в оборот земельных участков для строительства жилья экономического класса</t>
  </si>
  <si>
    <t>II  квартал - IV квартал 2013 г.</t>
  </si>
  <si>
    <t>Увеличение количества земельных участков для целей жилищного и иного строительства</t>
  </si>
  <si>
    <t>Взаимодействие с Фондом «РЖС» по выявлению и вовлечению в оборот федеральных земельных участков</t>
  </si>
  <si>
    <t>Включение в оборот федеральных земельных участков для целей жилищного и иного строительства</t>
  </si>
  <si>
    <t>Основное мероприятие 3.1.2. Содействие строительству жилья экономического класса, отвечающего стандартам ценовой доступности, требованиям энергоэффективности и экологичности</t>
  </si>
  <si>
    <t>Отдел взаимодействия с подрядными организациями и предприятиями строительной индустрии</t>
  </si>
  <si>
    <t>Удешевление стоимости кредитных ресурсов, привлекаемых в сферу жилищного строительства</t>
  </si>
  <si>
    <t>Финансирование переданных государственных полномочий органам местного самоуправления</t>
  </si>
  <si>
    <t>Основное мероприятие 4.1.2. Формирование и утверждение сводного списка граждан – получателей сертификатов в планируемом году по каждой категории граждан</t>
  </si>
  <si>
    <t xml:space="preserve">Заместитель министра архитектуры, строительства и коммунального хозяйства Республики Коми А.А.Харламенков </t>
  </si>
  <si>
    <t>2013 г.        (в течение 10 дней после получения контрольных цифр бюджетных средств из Министерства регионального развития Российской Федерации)</t>
  </si>
  <si>
    <t>Утверждение списка граждан, получающих сертификаты в планируемом году</t>
  </si>
  <si>
    <t>Задача 4. Популяризация архитектурного творчества</t>
  </si>
  <si>
    <t>Актуализация реестра. Организация размещения реестра на сайте Минархстроя Республики Коми</t>
  </si>
  <si>
    <t>1 раз в квартал 2013  г.</t>
  </si>
  <si>
    <t xml:space="preserve">Наличие актуализированного реестра. Обеспечение доступности информации, необходимой при выборе собственниками помещений управляющей организации </t>
  </si>
  <si>
    <t>Задача 4. Снижение влияния негативных факторов, связанных с ограничением размеров тарифов (цен)  на коммунальные услуги при государственном регулировании цен</t>
  </si>
  <si>
    <t>Основное мероприятие 1.4.1. Содействие финансовой устойчивости ресурсоснабжающих организаций</t>
  </si>
  <si>
    <t>Основное меропроиятие 1.6.1. Строительство внутрипоселковых газопроводов</t>
  </si>
  <si>
    <t xml:space="preserve">Первый заместитель министра архитектуры, строительства и коммунального хозяйства Республики Коми А.А. Можегов </t>
  </si>
  <si>
    <t>Сектор газификации и газоснабжения</t>
  </si>
  <si>
    <t>2014 г.</t>
  </si>
  <si>
    <t>Построенные внутрипоселковые газопроводы</t>
  </si>
  <si>
    <t>Основное меропроиятие 1.6.2. Подготовка и перевод на природный газ муниципального жилищного фонда</t>
  </si>
  <si>
    <t>Переведенный на природный газ муниципальный жилищный фонд</t>
  </si>
  <si>
    <t>Основное меропроиятие 1.6.3. Газификация частично газифицированных населенных пунктов</t>
  </si>
  <si>
    <t>Газифицированные частично газифицированные населенные пункты</t>
  </si>
  <si>
    <t>Задача 7. Обеспечение контроля за соблюдением законодательства при предоставлении населению жилищных и коммунальных услуг и обеспечение сохранности жилищного фонда и общего имущества собственников помещений</t>
  </si>
  <si>
    <t>Проведенные семинары</t>
  </si>
  <si>
    <t>Основное мероприятие 1.3.2. Мониторинг выбора способов управления многоквартирными домами собственниками помещений в многоквартирных домах</t>
  </si>
  <si>
    <t>Отдел по работе с территориями</t>
  </si>
  <si>
    <t>Наличие актуальной информации о ситуации в сфере управления многоквартирными домами собственниками помещений в многоквартирных домах</t>
  </si>
  <si>
    <t>Составление сводной по Республике Коми информации о способах управления многоквартирными домами</t>
  </si>
  <si>
    <t>Наличие информации, позволяющей принимать эффективные управленческие решения</t>
  </si>
  <si>
    <t>Основное мероприятие 1.3.1. Оказание государственных услуг (выполнение работ) АУ РК "Республиканский учебный центр Министерства архитектуры, строительства и коммунального хозяйства Республики Коми"</t>
  </si>
  <si>
    <t>АУ РК "РУЦ Минархстрой РК"</t>
  </si>
  <si>
    <t>Определение  тем семинаров, лектора, даты проведения семинара, организация их проведения</t>
  </si>
  <si>
    <t>Сбор отчетности от  МО ГО "Воркута" и МО ГО "Инта", подготовка и направление сводных отчетов об использовании межбюджетных трансфертов на реализацию программ местного развития и обеспечение занятости для шахтерских городов и поселков в Министерство энергетики Российской Федерации</t>
  </si>
  <si>
    <t>Муниципальная  Программа  МР "Удорский"</t>
  </si>
  <si>
    <t>Наличие направленных документов по запросам органов местного самоуправления Республики Коми</t>
  </si>
  <si>
    <t>Основное мероприятие 5.2.2. Проведение ежеквартального мониторинга реализации государственной программы</t>
  </si>
  <si>
    <t>Наличие актуализированной информации о реализации госпрограммы</t>
  </si>
  <si>
    <t>Проведение мониторинга реализации Комплексного плана действий по реализации государственной программы на трехлетний период с разработкой предложений по внесению изменений в государственную программу, Комплексный план действий по реализации государственной программы на трехлетний период (при необходимости)</t>
  </si>
  <si>
    <t xml:space="preserve">Основное меропроиятие 1.5.2. Оптимизация и повышение надежности теплоснабжения г.Воркуты </t>
  </si>
  <si>
    <t>Первое полугодие 2013 г. (I квартал)</t>
  </si>
  <si>
    <t>Снижение топливной составляющей в стоимости 1 Гкал тепловой энергии</t>
  </si>
  <si>
    <t>Строительство тепломагистрали в двухтрубном исполнении от ВЦВК до ВТЭЦ-1, от ВТЭЦ-2 до ВЦВК</t>
  </si>
  <si>
    <t>Объединение существующих зон теплоснабжения ТЭЦ-1 и ВЦВК с передачей в зону ВЦВК.</t>
  </si>
  <si>
    <t xml:space="preserve">Основное мероприятие 4.2.1. Формирование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</si>
  <si>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Заместитель министра финансов РК Л.З. Рубцова</t>
  </si>
  <si>
    <t xml:space="preserve">Отдел инвестиций, транспорта и дорожного хозяйства </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</si>
  <si>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</si>
  <si>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актуальной информации о ходе реализации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</si>
  <si>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Задача 3.  Развитие конкурентной среды в сфере обслуживания и управления жилищным фондом, развитие инициативы собственников жилья</t>
  </si>
  <si>
    <t>Отдел инвестиционной политики и развития ГЧП</t>
  </si>
  <si>
    <t>I  квартал - IV квартал 2013 г.</t>
  </si>
  <si>
    <t>Наличие муниципальных программ по переселению граждан из аварийных многоквартирных жилых домов</t>
  </si>
  <si>
    <t>Консультационно-информационное сопровождение органов местного самоуправления Республики Коми при формировании заявки на получение финансовой поддержки на реализацию мероприятий по переселению граждан из аварийного жилищного фонда на 2013-2015 г.</t>
  </si>
  <si>
    <t xml:space="preserve">Отдел по сопровождению и реализации инвестиционных программ                           </t>
  </si>
  <si>
    <t>Сформированная заявка на получение финансовой поддержки на реализацию мероприятий по переселению граждан из аварийного жилищного фонда на 2013-2015 г.</t>
  </si>
  <si>
    <t>Наличие утвержденных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</si>
  <si>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Консультационно-информационное обеспечение органов местного самоуправления в Республике Коми по вопросам  формирования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</si>
  <si>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Основное мероприятие 5.2.1. Консультационно-информационное обеспечение органов местного самоуправления в Республике Коми по вопросам реализации государственной программы</t>
  </si>
  <si>
    <t>И.о. министра архитектуры, строительства и коммунального хоязйства Республики Коми В.П. Кучерин</t>
  </si>
  <si>
    <t>Управление Делами</t>
  </si>
  <si>
    <t>Предоставление по запросам оперативной информации и разъяснений по компетенции органам местного самоуправления Республики Коми</t>
  </si>
  <si>
    <t>Отраслевые отделы</t>
  </si>
  <si>
    <t>Отдел экономического анализа и финансирования ЖКК</t>
  </si>
  <si>
    <t>0502, 0412</t>
  </si>
  <si>
    <t>3510000,  3408320</t>
  </si>
  <si>
    <t>810, 530</t>
  </si>
  <si>
    <t>Возмещенные выпадающие доходы, связанные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связанные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</si>
  <si>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Утверждение приказа Минархстроя Республики Коми о выделении субсидии организациям на 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</si>
  <si>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Наличие приказа о выделении субсидии организациям на возмещение выпадающих доходов</t>
  </si>
  <si>
    <t>Возмещенные убытки, возникающие в результате государственного регулирования цен на топливо твердое, реализуемое гражданам и используемое для нужд отопления</t>
  </si>
  <si>
    <t>Проведение внеплановых проверок  по обращениям граждан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</si>
  <si>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Определение объема средств, необходимых для предоставления  социальных выплат гражданам, подлежащим переселению, в соответствии с утвержденными списками в планируемом году</t>
  </si>
  <si>
    <t>Наличие информации о рынке социального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</si>
  <si>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</si>
  <si>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Наличие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</si>
  <si>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Подпрограмма 4. Обеспечение жильем отдельных категорий граждан за счет средств федерального бюджета</t>
  </si>
  <si>
    <t>Заключение в установленном порядке между Правительством Республики Коми, юридическим лицом, реализующим инвестиционный проект, прошедшим конкурсный отбор и кредитором договора о предоставлении государственной  гарантии Республики Коми, предоставление государственной гарантии</t>
  </si>
  <si>
    <t>Заместитель министра финансов Республики Коми К.А.Плехов</t>
  </si>
  <si>
    <t xml:space="preserve">Отдел государственного долга и финансовых активов </t>
  </si>
  <si>
    <t>Наличие договора о предоставлении государственной  гарантии Республики Коми, предоставление государственной гарантии</t>
  </si>
  <si>
    <t>Мониторинг реализации инвестиционных проектов, получивших государственные гарантии Республики Коми</t>
  </si>
  <si>
    <t>Наличие актуализированной информации о ходе реализации инвестиционных проектов, обеспеченных государственными гарантиями Республики Коми</t>
  </si>
  <si>
    <t>Задача 2. Развитие рынка арендного жилья и некоммерческого жилищного фонда</t>
  </si>
  <si>
    <t>Основное мероприятие 3.2.1. Содействие строительству арендного жилья</t>
  </si>
  <si>
    <t xml:space="preserve">Формирование рынка арендного жилья </t>
  </si>
  <si>
    <t>Оценка существующего рынка арендного жилья, анализ спроса и предложения с привязкой по муниципальным районам и городам  Республики Коми</t>
  </si>
  <si>
    <t>Наличие информации о рынке арендного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</si>
  <si>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</si>
  <si>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Наличие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</si>
  <si>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Основное мероприятие 3.2.2. Формирование некоммерческого жилищного фонда</t>
  </si>
  <si>
    <t>Формирование  некоммерческого жилищного фонда для граждан, имеющих невысокий уровень дохода</t>
  </si>
  <si>
    <t>Оценка существующего рынка социального жилья, анализ спроса и предложения с привязкой по муниципальным районам и городам  Республики Коми</t>
  </si>
  <si>
    <t>Консультационно-информационное сопровождение органов местного самоуправления Республики Коми при разработке муниципальных программ по капитальному ремонту многоквартирных домов на 2013-2015 г.</t>
  </si>
  <si>
    <t>Отдел эксплуатации и реформирования ЖКХ</t>
  </si>
  <si>
    <t>Наличие муниципальных программ по капитальному ремонту многоквартирных домов на 2013-2015 г.</t>
  </si>
  <si>
    <t>Основное мероприятие 1.2.2. Обеспечение мероприятий по капитальному ремонту многоквартирных домов</t>
  </si>
  <si>
    <t>0980201, 5223900, 0980101</t>
  </si>
  <si>
    <t>Мониторинг хода выполнения работ по капитальному ремонту многоквартирных домов</t>
  </si>
  <si>
    <t>Наличие актуальной информации о ходе реализации мероприятий  по проведению капитального ремонта многоквартирных домов</t>
  </si>
  <si>
    <t>Рассмотрение на заседаниях Республиканского градостроительного Совета при Минархстрое Республики Коми (далее - Градсовет) сложных в градостроительном отношении или новаторских проектных решений, предложений по повышению качества объемно-планировочных, конструктивных и архитектурно-художественных решений зданий и сооружений</t>
  </si>
  <si>
    <t>Наличие отчета о реализации государственной программы</t>
  </si>
  <si>
    <t>Наличие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</si>
  <si>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Направление в ФКУ «Объединенная дирекция по реализации федеральных инвестиционных программ»  Госстрой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</si>
  <si>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2013 г.        (до 1 сентября текущего года)</t>
  </si>
  <si>
    <t xml:space="preserve">Основное меропроиятие 1.7.1. Проведение проверок в рамках осуществления государственного регионального жилищного контроля за соответствием качества, объема и порядка предоставления коммунальных услуг установленным требованиям
</t>
  </si>
  <si>
    <t>Руководитель Государственной жилищной инспекция РК А.В. Пленкин</t>
  </si>
  <si>
    <t>Государственная жилищная инспекции РК и ее территориальные органы в городах и районах РК</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</si>
  <si>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предоставлении коммунальных услуг</t>
  </si>
  <si>
    <t>Разработка и утверждение ежегодных планов проведения плановых  проверок соответствия качества, объема и порядка предоставления гражданам жилищных и коммунальных услуг</t>
  </si>
  <si>
    <t>Отдел надзора и административной практики</t>
  </si>
  <si>
    <t xml:space="preserve"> 01.07.2013   01.07.2014    01.07.2015</t>
  </si>
  <si>
    <t>Наличие утвержденных планов проверок</t>
  </si>
  <si>
    <t xml:space="preserve">Основное меропроиятие 1.7.2. Проведение проверок в рамках осуществления контроля за соблюдением стандарта раскрытия информации организациями, осуществляющими деятельность в сфере управления многоквартирными домами
</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</si>
  <si>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осуществлении деятельности по обеспечению сохранности жилищного фонда</t>
  </si>
  <si>
    <t>Проведение плановых проверок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</si>
  <si>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Руководитель Государственной жилищной инспекции РК А.В. Пленкин</t>
  </si>
  <si>
    <t>Повышение устойчивости деформирующихся зданий и сооружений, возведенных на вечномерзлых грунтах, и восстановление их устойчивости</t>
  </si>
  <si>
    <t>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</si>
  <si>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 xml:space="preserve">Проведение в составе межведомственной комисси освидетельствований технического состояния многоквартирных жилых домов и объектов соцкультбыта на территории МО ГО "Воркута"  </t>
  </si>
  <si>
    <t>И.о. министра архитектуры, строительства и коммунального хоязйства Республики Коми В.П. Кучерин; Руководитель Государственной жилищной инспекция РК А.В. Пленкин</t>
  </si>
  <si>
    <t xml:space="preserve">Министерство архитектуры, строительства и коммунального хозяйства Республики Коми; Государственная жилищная инспекции РК </t>
  </si>
  <si>
    <t>0020400, 4520400</t>
  </si>
  <si>
    <t>121   122     244      242</t>
  </si>
  <si>
    <t xml:space="preserve">Основное мероприятие 1.5.1. Ведомственная целевая программа "Создание условий для развития энергосбережения и повышения энергетической эффективности использования топливно-энергетического потенциала Республики Коми"
</t>
  </si>
  <si>
    <t>Основное мероприятие 1.3.3.  Мониторинг и ведение реестра сертификации услуг и персонала в жилищно-коммунальной сфере Республики Коми. Организация публикации реестра в средствах массовой информации</t>
  </si>
  <si>
    <t>Подпрограмма №1</t>
  </si>
  <si>
    <t>бюджет муниципального района "Удорский"</t>
  </si>
  <si>
    <t>республиканский бюджет Республики Коми</t>
  </si>
  <si>
    <t>федеральный бюджет Российской Федерации</t>
  </si>
  <si>
    <t xml:space="preserve">Основное мероприятие 1.1 </t>
  </si>
  <si>
    <t>Основное мероприятие 1.2.</t>
  </si>
  <si>
    <t>Основное мероприятие 1.3.</t>
  </si>
  <si>
    <t>Основное мероприятие 2.1.</t>
  </si>
  <si>
    <t>Основное мероприятие 2.2.</t>
  </si>
  <si>
    <t>Основное мероприятие 1.1.</t>
  </si>
  <si>
    <r>
      <t xml:space="preserve">
</t>
    </r>
    <r>
      <rPr>
        <b/>
        <sz val="10"/>
        <rFont val="Times New Roman"/>
        <family val="1"/>
      </rPr>
      <t>подпрограмма 1</t>
    </r>
    <r>
      <rPr>
        <sz val="10"/>
        <rFont val="Times New Roman"/>
        <family val="1"/>
      </rPr>
      <t xml:space="preserve">
</t>
    </r>
  </si>
  <si>
    <t>подпрограмма 2</t>
  </si>
  <si>
    <t>Наименование муниципальной  программы, подпрограммы муниципальной программы, ведомственной целевой программы, основного мероприятия</t>
  </si>
  <si>
    <t>Подпрограмма №2</t>
  </si>
  <si>
    <t>Мероприятие 1.1.1.</t>
  </si>
  <si>
    <t>Таблица 4</t>
  </si>
  <si>
    <t xml:space="preserve">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t>
  </si>
  <si>
    <t>Всего (нарастающим итогом с начала реализации программы)</t>
  </si>
  <si>
    <t>Оценка расходов, руб.</t>
  </si>
  <si>
    <t>Ответственный исполнитель, соисполнители</t>
  </si>
  <si>
    <t>Всего (с нарастающим итогом с начала реализации программы)</t>
  </si>
  <si>
    <t>Расходы, руб.</t>
  </si>
  <si>
    <r>
      <t xml:space="preserve"> </t>
    </r>
    <r>
      <rPr>
        <b/>
        <sz val="10"/>
        <rFont val="Times New Roman"/>
        <family val="1"/>
      </rPr>
      <t xml:space="preserve">Развитие дорожной и транспортной 
инфраструктуры в Удорском районе
 </t>
    </r>
  </si>
  <si>
    <t xml:space="preserve"> Развитие дорожной и транспортной инфраструктуры</t>
  </si>
  <si>
    <t>Содержание автомобильных дорог общего пользования местного значения</t>
  </si>
  <si>
    <t>Оборудование и содержание ледовых переправ и зимних автомобильных дорог общего пользования местного значения зимних автомобильных дорог общего пользования местного значения</t>
  </si>
  <si>
    <t xml:space="preserve">Проведение технической инвентаризации автомобильных дорог местного значения </t>
  </si>
  <si>
    <t>Капитальный ремонт и ремонт автомобильных дорог общего пользования местного значения</t>
  </si>
  <si>
    <t>Основное мероприятие  1.4.</t>
  </si>
  <si>
    <t>Основное мероприятие 1.5.</t>
  </si>
  <si>
    <t xml:space="preserve">
Реализация народных проектов в сфере дорожной деятельности, прошедших отбор в рамках проекта "Народный проект"
</t>
  </si>
  <si>
    <t xml:space="preserve">
Разработка проекта организации дорожного движения
</t>
  </si>
  <si>
    <t>Основное мероприятие 1.6.</t>
  </si>
  <si>
    <t>Задача 2. Развитие транспортного обслуживания населения</t>
  </si>
  <si>
    <t>Организация осуществления перевозок пассажиров автомобильным транспортом</t>
  </si>
  <si>
    <t>Организация осуществления перевозок пассажиров и багажа водным транспортом</t>
  </si>
  <si>
    <t>Повышение безопасности дорожного движения</t>
  </si>
  <si>
    <t>Задача 1 Развитие системы организации дорожного движения транспортных средств и пешеходов</t>
  </si>
  <si>
    <t>Обеспечение обустройства и содержания технических средств организации дорожного движения на автомобильных дорогах общего пользования</t>
  </si>
  <si>
    <t>Строительство, реконструкция, техническое перевооружение, капитальный ремонт и ремонт пешеходных переходов и элементов обустройства автомобильных дорог общего пользования, улиц и проездов населенных пунктов.</t>
  </si>
  <si>
    <t>Обеспечение транспортной безопасности, в том числе требования к антитеррористической защищенности объектов транспортной инфраструктуры</t>
  </si>
  <si>
    <t>МКУ «УКС МО МР «Удорский»</t>
  </si>
  <si>
    <t xml:space="preserve">  Развитие дорожной и транспортной 
инфраструктуры в Удорском районе</t>
  </si>
  <si>
    <t>Задача 1. Развитие транспортной инфраструктуры</t>
  </si>
  <si>
    <t xml:space="preserve"> Основное мероприятие 1.2</t>
  </si>
  <si>
    <t xml:space="preserve">Оборудование и содержание ледовых переправ и зимних автомобильных дорог общего пользования местного значенияи зимних автомобильных дорог общего пользования местного значения
</t>
  </si>
  <si>
    <t xml:space="preserve">Проведение технической инвентаризации автомобильных дорог местного значения
</t>
  </si>
  <si>
    <t xml:space="preserve"> Основное мероприятие 1.3</t>
  </si>
  <si>
    <t>Основное мероприятие 1.4</t>
  </si>
  <si>
    <t>Основное мероприятие 1.5</t>
  </si>
  <si>
    <t>Реализация народных проектов в сфере дорожной деятельности, прошедших отбор в рамках проекта "Народный проект"</t>
  </si>
  <si>
    <t>Основное мероприятие 1.6</t>
  </si>
  <si>
    <t>Разработка проекта организации дорожного движения</t>
  </si>
  <si>
    <t>Основное мероприятие  2.2.</t>
  </si>
  <si>
    <t>Мероприятие 2.2.1.</t>
  </si>
  <si>
    <t>Грузопассажирские перевозки речным транспортом. На паромных переправах</t>
  </si>
  <si>
    <t>Обустройство горизонтальной разметки</t>
  </si>
  <si>
    <t>Обустройство пешеходных переходов в соответствии с нормативными требованиями</t>
  </si>
  <si>
    <t>Мероприятие 1.2.1.</t>
  </si>
  <si>
    <t>Обеспечение транспортной безопасности в субъекте и на объекте транспортной инфраструктуры</t>
  </si>
  <si>
    <t>Мероприятие 1.3.1.</t>
  </si>
  <si>
    <t>Основное мероприятие 1.4.</t>
  </si>
  <si>
    <t>Содействие проведению профилактических акций, направленных на снижение детского дорожно-транспортного травматизма</t>
  </si>
  <si>
    <t>Управление образования администрации МР "Удорский"</t>
  </si>
  <si>
    <t>Основное мероприятие 1.7</t>
  </si>
  <si>
    <t>Разработка проектоной документации</t>
  </si>
  <si>
    <t>Основное мероприятие 1.7.</t>
  </si>
  <si>
    <t>Разработка проектной документации</t>
  </si>
  <si>
    <t>Основное мероприятие  2.3.</t>
  </si>
  <si>
    <t>Мероприятие 2.3.1.</t>
  </si>
  <si>
    <t>Возмещение субъектам предпринимательской деятельности, осуществляющим регулярные перевозки пассажиров и багажа автомобильным транспортом по муниципальным маршрутам регулярных перевозок, расходов на приобретение и оснащение оборудованием пассажирских автобусов</t>
  </si>
  <si>
    <t>Основное мероприятие 2.3.</t>
  </si>
  <si>
    <t>Основное мероприятие 1.8</t>
  </si>
  <si>
    <t>Мероприятие 1.8.1</t>
  </si>
  <si>
    <t>Мероприятие 2.1.1</t>
  </si>
  <si>
    <t>Возмещение части затрат по уплате лизинговых платежей по договору финансовой аренды организациям за специальную технику</t>
  </si>
  <si>
    <t>Основное мероприятие 1.8.</t>
  </si>
  <si>
    <t>Повышение уровня содержания автомобильных дорог общего пользования местного значения</t>
  </si>
  <si>
    <t>к изменениям вносимым в постановление от 29.12.2020 г. №1215,</t>
  </si>
  <si>
    <t>к изменениям вносимым в постановление от 29.12.2020г. №1215,</t>
  </si>
  <si>
    <t>Информация по финансовому обеспечению муниципальной программы за счет средств бюджета муниципального образования (с учетом средств межбюджетных трансфертов)</t>
  </si>
  <si>
    <t>Организация транспортного обслуживания по муниципальным маршрутам регулярных перевозок пассажиров и багажа автомобильным транспортом</t>
  </si>
  <si>
    <t>Приведение в нормативное состояние автомобильных дорог общего пользования местного значения, задействованных на маршрутах движения школьных автобусов</t>
  </si>
  <si>
    <t>Приложение № 1</t>
  </si>
  <si>
    <t>Приложение №2</t>
  </si>
  <si>
    <t xml:space="preserve"> </t>
  </si>
  <si>
    <r>
      <t xml:space="preserve">постановлением АМР "Удорский" от "25" ноября 2022 г. № 1451                                                                                                                                                                                                                                                                                                                                                         
</t>
    </r>
    <r>
      <rPr>
        <b/>
        <sz val="12"/>
        <rFont val="Times New Roman"/>
        <family val="1"/>
      </rPr>
      <t>Таблица 3</t>
    </r>
  </si>
  <si>
    <t>постановлением АМР "Удорский" от "25" ноября 2022 г. № 1451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</si>
</sst>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Red]#,##0.00_р_."/>
    <numFmt numFmtId="166" formatCode="#,##0.00_р_."/>
    <numFmt numFmtId="167" formatCode="#,##0_р_."/>
  </numFmts>
  <fonts count="51">
    <font>
      <sz val="10"/>
      <name val="Arial Cyr"/>
      <family val="0"/>
    </font>
    <font>
      <sz val="11"/>
      <color indexed="8"/>
      <name val="Calibri"/>
      <family val="2"/>
    </font>
    <font>
      <sz val="8"/>
      <name val="Arial Cyr"/>
      <family val="0"/>
    </font>
    <font>
      <sz val="12"/>
      <name val="Times New Roman"/>
      <family val="1"/>
    </font>
    <font>
      <b/>
      <sz val="12"/>
      <name val="Times New Roman"/>
      <family val="1"/>
    </font>
    <font>
      <b/>
      <i/>
      <sz val="12"/>
      <name val="Times New Roman"/>
      <family val="1"/>
    </font>
    <font>
      <sz val="10"/>
      <name val="Times New Roman"/>
      <family val="1"/>
    </font>
    <font>
      <sz val="10"/>
      <name val="Arial"/>
      <family val="2"/>
    </font>
    <font>
      <sz val="12"/>
      <color indexed="8"/>
      <name val="Times New Roman"/>
      <family val="1"/>
    </font>
    <font>
      <sz val="13"/>
      <name val="Times New Roman"/>
      <family val="1"/>
    </font>
    <font>
      <sz val="12"/>
      <name val="Arial Cyr"/>
      <family val="0"/>
    </font>
    <font>
      <sz val="12"/>
      <color indexed="10"/>
      <name val="Times New Roman"/>
      <family val="1"/>
    </font>
    <font>
      <b/>
      <sz val="12"/>
      <name val="Arial Cyr"/>
      <family val="0"/>
    </font>
    <font>
      <i/>
      <sz val="12"/>
      <name val="Times New Roman"/>
      <family val="1"/>
    </font>
    <font>
      <i/>
      <sz val="12"/>
      <name val="Arial Cyr"/>
      <family val="0"/>
    </font>
    <font>
      <b/>
      <sz val="10"/>
      <name val="Arial Cyr"/>
      <family val="0"/>
    </font>
    <font>
      <b/>
      <sz val="10"/>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right style="thin"/>
      <top style="thin"/>
      <bottom style="thin"/>
    </border>
    <border>
      <left style="thin"/>
      <right style="thin"/>
      <top/>
      <bottom/>
    </border>
    <border>
      <left style="thin"/>
      <right/>
      <top style="thin"/>
      <bottom/>
    </border>
    <border>
      <left style="thin"/>
      <right/>
      <top style="thin"/>
      <bottom style="thin"/>
    </border>
    <border>
      <left/>
      <right/>
      <top style="thin"/>
      <bottom style="thin"/>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lignment/>
      <protection/>
    </xf>
    <xf numFmtId="0" fontId="34"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54">
    <xf numFmtId="0" fontId="0" fillId="0" borderId="0" xfId="0" applyAlignment="1">
      <alignment/>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5"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3" fillId="0" borderId="10" xfId="0" applyFont="1" applyFill="1" applyBorder="1" applyAlignment="1" applyProtection="1">
      <alignment horizontal="justify" vertical="top" wrapText="1"/>
      <protection locked="0"/>
    </xf>
    <xf numFmtId="0" fontId="3" fillId="0" borderId="10" xfId="0" applyFont="1" applyFill="1" applyBorder="1" applyAlignment="1" applyProtection="1">
      <alignment horizontal="center" vertical="top" wrapText="1"/>
      <protection locked="0"/>
    </xf>
    <xf numFmtId="0" fontId="3" fillId="33" borderId="10" xfId="0" applyFont="1" applyFill="1" applyBorder="1" applyAlignment="1">
      <alignment horizontal="justify" vertical="top" wrapText="1"/>
    </xf>
    <xf numFmtId="0" fontId="3" fillId="33" borderId="10" xfId="0" applyFont="1" applyFill="1" applyBorder="1" applyAlignment="1" applyProtection="1">
      <alignment horizontal="justify" vertical="top" wrapText="1"/>
      <protection locked="0"/>
    </xf>
    <xf numFmtId="0" fontId="3" fillId="33" borderId="10" xfId="0" applyFont="1" applyFill="1" applyBorder="1" applyAlignment="1">
      <alignment vertical="top" wrapText="1"/>
    </xf>
    <xf numFmtId="0" fontId="3" fillId="33" borderId="10" xfId="0" applyFont="1" applyFill="1" applyBorder="1" applyAlignment="1" applyProtection="1">
      <alignment horizontal="center" vertical="top" wrapText="1"/>
      <protection locked="0"/>
    </xf>
    <xf numFmtId="0" fontId="3" fillId="33" borderId="10" xfId="0" applyFont="1" applyFill="1" applyBorder="1" applyAlignment="1">
      <alignment horizontal="center" vertical="top"/>
    </xf>
    <xf numFmtId="0" fontId="3" fillId="0" borderId="10" xfId="0" applyFont="1" applyFill="1" applyBorder="1" applyAlignment="1">
      <alignment horizontal="justify" vertical="top" wrapText="1"/>
    </xf>
    <xf numFmtId="0" fontId="3" fillId="33" borderId="11" xfId="0" applyFont="1" applyFill="1" applyBorder="1" applyAlignment="1" applyProtection="1">
      <alignment horizontal="justify" vertical="top" wrapText="1"/>
      <protection locked="0"/>
    </xf>
    <xf numFmtId="0" fontId="3" fillId="33" borderId="10" xfId="0" applyFont="1" applyFill="1" applyBorder="1" applyAlignment="1">
      <alignment horizontal="center" vertical="top" wrapText="1"/>
    </xf>
    <xf numFmtId="0" fontId="9" fillId="33" borderId="10" xfId="0" applyFont="1" applyFill="1" applyBorder="1" applyAlignment="1">
      <alignment vertical="top" wrapText="1"/>
    </xf>
    <xf numFmtId="0" fontId="4" fillId="33" borderId="0" xfId="0" applyFont="1" applyFill="1" applyAlignment="1">
      <alignment wrapText="1"/>
    </xf>
    <xf numFmtId="0" fontId="4" fillId="0" borderId="0" xfId="0" applyFont="1" applyBorder="1" applyAlignment="1">
      <alignment horizontal="center" vertical="top" wrapText="1"/>
    </xf>
    <xf numFmtId="0" fontId="3" fillId="33" borderId="10" xfId="0"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0" fontId="3" fillId="33" borderId="11" xfId="0" applyFont="1" applyFill="1" applyBorder="1" applyAlignment="1">
      <alignment horizontal="justify" vertical="top" wrapText="1"/>
    </xf>
    <xf numFmtId="49" fontId="3" fillId="33" borderId="10" xfId="0" applyNumberFormat="1"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4" fillId="33" borderId="13" xfId="0" applyFont="1" applyFill="1" applyBorder="1" applyAlignment="1">
      <alignment vertical="top" wrapText="1"/>
    </xf>
    <xf numFmtId="0" fontId="4" fillId="33" borderId="14" xfId="0" applyFont="1" applyFill="1" applyBorder="1" applyAlignment="1">
      <alignment vertical="top" wrapText="1"/>
    </xf>
    <xf numFmtId="49" fontId="4" fillId="33" borderId="14" xfId="0" applyNumberFormat="1" applyFont="1" applyFill="1" applyBorder="1" applyAlignment="1">
      <alignment horizontal="center" vertical="top" wrapText="1"/>
    </xf>
    <xf numFmtId="1" fontId="4" fillId="33" borderId="14" xfId="0" applyNumberFormat="1" applyFont="1" applyFill="1" applyBorder="1" applyAlignment="1">
      <alignment horizontal="center" vertical="top" wrapText="1"/>
    </xf>
    <xf numFmtId="1" fontId="4" fillId="33" borderId="0" xfId="0" applyNumberFormat="1" applyFont="1" applyFill="1" applyBorder="1" applyAlignment="1">
      <alignment horizontal="center" vertical="top" wrapText="1"/>
    </xf>
    <xf numFmtId="0" fontId="3" fillId="33" borderId="12" xfId="0" applyFont="1" applyFill="1" applyBorder="1" applyAlignment="1">
      <alignment vertical="top" wrapText="1"/>
    </xf>
    <xf numFmtId="0" fontId="3" fillId="0" borderId="12" xfId="0"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0" fontId="0" fillId="0" borderId="15" xfId="0"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center" wrapText="1"/>
    </xf>
    <xf numFmtId="1" fontId="3" fillId="33" borderId="10" xfId="0" applyNumberFormat="1" applyFont="1" applyFill="1" applyBorder="1" applyAlignment="1">
      <alignment horizontal="center" vertical="top" wrapText="1"/>
    </xf>
    <xf numFmtId="0" fontId="0" fillId="0" borderId="10" xfId="0" applyBorder="1" applyAlignment="1">
      <alignment horizontal="center" vertical="top" wrapText="1"/>
    </xf>
    <xf numFmtId="3" fontId="3" fillId="33" borderId="10" xfId="0" applyNumberFormat="1" applyFont="1" applyFill="1" applyBorder="1" applyAlignment="1">
      <alignment horizontal="center" vertical="top" wrapText="1"/>
    </xf>
    <xf numFmtId="0" fontId="4" fillId="34" borderId="10" xfId="0" applyFont="1" applyFill="1" applyBorder="1" applyAlignment="1">
      <alignment vertical="top" wrapText="1"/>
    </xf>
    <xf numFmtId="0" fontId="4" fillId="0" borderId="10" xfId="0" applyFont="1" applyFill="1" applyBorder="1" applyAlignment="1">
      <alignment horizontal="justify" vertical="top" wrapText="1"/>
    </xf>
    <xf numFmtId="0" fontId="4" fillId="33" borderId="10" xfId="0" applyFont="1" applyFill="1" applyBorder="1" applyAlignment="1">
      <alignment vertical="top" wrapText="1"/>
    </xf>
    <xf numFmtId="49" fontId="4" fillId="33" borderId="10"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0" borderId="10" xfId="0" applyFont="1" applyFill="1" applyBorder="1" applyAlignment="1">
      <alignment vertical="top" wrapText="1"/>
    </xf>
    <xf numFmtId="0" fontId="9" fillId="0" borderId="10" xfId="0" applyFont="1" applyFill="1" applyBorder="1" applyAlignment="1">
      <alignment vertical="top" wrapText="1"/>
    </xf>
    <xf numFmtId="0" fontId="4" fillId="33" borderId="12" xfId="0" applyFont="1" applyFill="1" applyBorder="1" applyAlignment="1">
      <alignment horizontal="center" vertical="top" wrapText="1"/>
    </xf>
    <xf numFmtId="164" fontId="3" fillId="0" borderId="16" xfId="0" applyNumberFormat="1" applyFont="1" applyFill="1" applyBorder="1" applyAlignment="1">
      <alignment horizontal="center" vertical="top" wrapText="1"/>
    </xf>
    <xf numFmtId="0" fontId="3" fillId="0" borderId="10" xfId="0" applyFont="1" applyFill="1" applyBorder="1" applyAlignment="1">
      <alignment horizontal="center" vertical="top"/>
    </xf>
    <xf numFmtId="49" fontId="3" fillId="33" borderId="12" xfId="0" applyNumberFormat="1" applyFont="1" applyFill="1" applyBorder="1" applyAlignment="1">
      <alignment horizontal="center" vertical="top" wrapText="1"/>
    </xf>
    <xf numFmtId="164" fontId="3" fillId="33"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164" fontId="11" fillId="0"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0" fontId="11" fillId="33" borderId="10" xfId="0" applyFont="1" applyFill="1" applyBorder="1" applyAlignment="1">
      <alignment horizontal="center" vertical="top" wrapText="1"/>
    </xf>
    <xf numFmtId="49" fontId="11" fillId="33" borderId="10" xfId="0" applyNumberFormat="1" applyFont="1" applyFill="1" applyBorder="1" applyAlignment="1">
      <alignment horizontal="center" vertical="top" wrapText="1"/>
    </xf>
    <xf numFmtId="164" fontId="11" fillId="33" borderId="10" xfId="0" applyNumberFormat="1" applyFont="1" applyFill="1" applyBorder="1" applyAlignment="1">
      <alignment horizontal="center" vertical="top" wrapText="1"/>
    </xf>
    <xf numFmtId="0" fontId="4" fillId="0" borderId="10" xfId="0" applyFont="1" applyFill="1" applyBorder="1" applyAlignment="1" applyProtection="1">
      <alignment vertical="top" wrapText="1"/>
      <protection locked="0"/>
    </xf>
    <xf numFmtId="0" fontId="3" fillId="0" borderId="16" xfId="0" applyFont="1" applyFill="1" applyBorder="1" applyAlignment="1">
      <alignment horizontal="center" vertical="top" wrapText="1"/>
    </xf>
    <xf numFmtId="0" fontId="4" fillId="35" borderId="10" xfId="0" applyFont="1" applyFill="1" applyBorder="1" applyAlignment="1">
      <alignment horizontal="center" vertical="top" wrapText="1"/>
    </xf>
    <xf numFmtId="0" fontId="3" fillId="33" borderId="10" xfId="0" applyFont="1" applyFill="1" applyBorder="1" applyAlignment="1" applyProtection="1">
      <alignment vertical="top" wrapText="1"/>
      <protection locked="0"/>
    </xf>
    <xf numFmtId="0" fontId="12" fillId="0" borderId="10" xfId="0" applyFont="1" applyFill="1" applyBorder="1" applyAlignment="1">
      <alignment horizontal="center" vertical="top" wrapText="1"/>
    </xf>
    <xf numFmtId="0" fontId="12" fillId="33" borderId="10" xfId="0" applyFont="1" applyFill="1" applyBorder="1" applyAlignment="1">
      <alignment horizontal="center" vertical="top" wrapText="1"/>
    </xf>
    <xf numFmtId="49" fontId="3" fillId="0" borderId="10" xfId="0" applyNumberFormat="1" applyFont="1" applyFill="1" applyBorder="1" applyAlignment="1" applyProtection="1">
      <alignment vertical="top" wrapText="1"/>
      <protection/>
    </xf>
    <xf numFmtId="164" fontId="3" fillId="0" borderId="10" xfId="0" applyNumberFormat="1" applyFont="1" applyFill="1" applyBorder="1" applyAlignment="1">
      <alignment horizontal="center" vertical="top" wrapText="1"/>
    </xf>
    <xf numFmtId="49" fontId="3" fillId="33" borderId="10" xfId="0" applyNumberFormat="1" applyFont="1" applyFill="1" applyBorder="1" applyAlignment="1" applyProtection="1">
      <alignment vertical="top" wrapText="1"/>
      <protection/>
    </xf>
    <xf numFmtId="164" fontId="3" fillId="33" borderId="12" xfId="0" applyNumberFormat="1" applyFont="1" applyFill="1" applyBorder="1" applyAlignment="1">
      <alignment horizontal="center" vertical="top" wrapText="1"/>
    </xf>
    <xf numFmtId="0" fontId="3" fillId="33" borderId="10" xfId="0" applyFont="1" applyFill="1" applyBorder="1" applyAlignment="1" applyProtection="1">
      <alignment horizontal="left" vertical="top" wrapText="1"/>
      <protection locked="0"/>
    </xf>
    <xf numFmtId="17" fontId="3" fillId="0" borderId="10" xfId="0" applyNumberFormat="1" applyFont="1" applyFill="1" applyBorder="1" applyAlignment="1">
      <alignment horizontal="center" vertical="top" wrapText="1"/>
    </xf>
    <xf numFmtId="17" fontId="3" fillId="33" borderId="10" xfId="0" applyNumberFormat="1" applyFont="1" applyFill="1" applyBorder="1" applyAlignment="1">
      <alignment horizontal="center" vertical="top" wrapText="1"/>
    </xf>
    <xf numFmtId="0" fontId="3" fillId="0" borderId="11" xfId="0" applyFont="1" applyFill="1" applyBorder="1" applyAlignment="1" applyProtection="1">
      <alignment horizontal="justify" vertical="top" wrapText="1"/>
      <protection locked="0"/>
    </xf>
    <xf numFmtId="0" fontId="3" fillId="33" borderId="16"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7" xfId="0" applyFont="1" applyFill="1" applyBorder="1" applyAlignment="1" applyProtection="1">
      <alignment horizontal="justify" vertical="top" wrapText="1"/>
      <protection locked="0"/>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3" fillId="35" borderId="10" xfId="0" applyFont="1" applyFill="1" applyBorder="1" applyAlignment="1">
      <alignment horizontal="center" vertical="top" wrapText="1"/>
    </xf>
    <xf numFmtId="0" fontId="3" fillId="33" borderId="10" xfId="0" applyFont="1" applyFill="1" applyBorder="1" applyAlignment="1">
      <alignment horizontal="right" vertical="top"/>
    </xf>
    <xf numFmtId="0" fontId="13" fillId="33" borderId="10" xfId="0" applyFont="1" applyFill="1" applyBorder="1" applyAlignment="1" applyProtection="1">
      <alignment horizontal="justify" vertical="top" wrapText="1"/>
      <protection locked="0"/>
    </xf>
    <xf numFmtId="0" fontId="14" fillId="33" borderId="10" xfId="0" applyFont="1" applyFill="1" applyBorder="1" applyAlignment="1">
      <alignment vertical="top" wrapText="1"/>
    </xf>
    <xf numFmtId="164" fontId="13" fillId="33" borderId="10"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164" fontId="3" fillId="33" borderId="11" xfId="0" applyNumberFormat="1" applyFont="1" applyFill="1" applyBorder="1" applyAlignment="1">
      <alignment horizontal="center" vertical="top" wrapText="1"/>
    </xf>
    <xf numFmtId="0" fontId="10" fillId="35" borderId="10" xfId="0" applyFont="1" applyFill="1" applyBorder="1" applyAlignment="1">
      <alignment horizontal="center" vertical="top" wrapText="1"/>
    </xf>
    <xf numFmtId="0" fontId="10" fillId="33" borderId="10" xfId="0" applyFont="1" applyFill="1" applyBorder="1" applyAlignment="1">
      <alignment horizontal="center" vertical="top" wrapText="1"/>
    </xf>
    <xf numFmtId="0" fontId="10" fillId="33" borderId="11" xfId="0" applyFont="1" applyFill="1" applyBorder="1" applyAlignment="1">
      <alignment horizontal="center" vertical="top" wrapText="1"/>
    </xf>
    <xf numFmtId="0" fontId="3" fillId="33" borderId="17" xfId="0" applyFont="1" applyFill="1" applyBorder="1" applyAlignment="1">
      <alignment horizontal="center" vertical="top" wrapText="1"/>
    </xf>
    <xf numFmtId="49" fontId="3" fillId="33" borderId="17" xfId="0" applyNumberFormat="1" applyFont="1" applyFill="1" applyBorder="1" applyAlignment="1">
      <alignment horizontal="center" vertical="top" wrapText="1"/>
    </xf>
    <xf numFmtId="1" fontId="3" fillId="33" borderId="17"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13" fillId="0" borderId="10" xfId="0" applyFont="1" applyFill="1" applyBorder="1" applyAlignment="1">
      <alignment horizontal="justify" vertical="top" wrapText="1"/>
    </xf>
    <xf numFmtId="0" fontId="14" fillId="0" borderId="10" xfId="0" applyFont="1" applyFill="1" applyBorder="1" applyAlignment="1">
      <alignment wrapText="1"/>
    </xf>
    <xf numFmtId="164" fontId="13" fillId="33" borderId="10" xfId="0" applyNumberFormat="1" applyFont="1" applyFill="1" applyBorder="1" applyAlignment="1">
      <alignment horizontal="center" vertical="center" wrapText="1"/>
    </xf>
    <xf numFmtId="0" fontId="12" fillId="0" borderId="10" xfId="0" applyFont="1" applyFill="1" applyBorder="1" applyAlignment="1">
      <alignment vertical="top" wrapText="1"/>
    </xf>
    <xf numFmtId="0" fontId="13" fillId="0" borderId="10" xfId="0" applyFont="1" applyFill="1" applyBorder="1" applyAlignment="1">
      <alignment wrapText="1"/>
    </xf>
    <xf numFmtId="0" fontId="3" fillId="0" borderId="10" xfId="0" applyFont="1" applyFill="1" applyBorder="1" applyAlignment="1">
      <alignment vertical="center" wrapText="1"/>
    </xf>
    <xf numFmtId="0" fontId="15" fillId="0" borderId="12" xfId="0" applyFont="1" applyFill="1" applyBorder="1" applyAlignment="1">
      <alignment vertical="top" wrapText="1"/>
    </xf>
    <xf numFmtId="0" fontId="13" fillId="33" borderId="10" xfId="0" applyFont="1" applyFill="1" applyBorder="1" applyAlignment="1">
      <alignment vertical="top" wrapText="1"/>
    </xf>
    <xf numFmtId="0" fontId="3" fillId="33" borderId="0" xfId="0" applyNumberFormat="1" applyFont="1" applyFill="1" applyAlignment="1">
      <alignment horizontal="right" vertical="top" wrapText="1"/>
    </xf>
    <xf numFmtId="0" fontId="0" fillId="0" borderId="0" xfId="0" applyNumberFormat="1" applyAlignment="1">
      <alignment horizontal="right" vertical="top" wrapText="1"/>
    </xf>
    <xf numFmtId="0" fontId="3" fillId="33" borderId="0" xfId="0" applyFont="1" applyFill="1" applyAlignment="1">
      <alignment horizontal="right" vertical="top" wrapText="1"/>
    </xf>
    <xf numFmtId="0" fontId="0" fillId="0" borderId="0" xfId="0" applyAlignment="1">
      <alignment horizontal="right" vertical="top" wrapText="1"/>
    </xf>
    <xf numFmtId="0" fontId="3" fillId="33" borderId="0" xfId="0" applyFont="1" applyFill="1"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right" vertical="top" wrapText="1"/>
    </xf>
    <xf numFmtId="0" fontId="6" fillId="36" borderId="11" xfId="0" applyFont="1" applyFill="1" applyBorder="1" applyAlignment="1">
      <alignment horizontal="center" wrapText="1"/>
    </xf>
    <xf numFmtId="0" fontId="6" fillId="36" borderId="10" xfId="0" applyFont="1" applyFill="1" applyBorder="1" applyAlignment="1">
      <alignment vertical="center" wrapText="1"/>
    </xf>
    <xf numFmtId="0" fontId="6" fillId="36" borderId="11" xfId="0" applyFont="1" applyFill="1" applyBorder="1" applyAlignment="1">
      <alignment vertical="center" wrapText="1"/>
    </xf>
    <xf numFmtId="166" fontId="6" fillId="36" borderId="16" xfId="0" applyNumberFormat="1" applyFont="1" applyFill="1" applyBorder="1" applyAlignment="1">
      <alignment horizontal="center" vertical="center" wrapText="1"/>
    </xf>
    <xf numFmtId="165" fontId="6" fillId="36" borderId="10" xfId="0" applyNumberFormat="1" applyFont="1" applyFill="1" applyBorder="1" applyAlignment="1">
      <alignment horizontal="center" vertical="center" wrapText="1"/>
    </xf>
    <xf numFmtId="167" fontId="6" fillId="36" borderId="11" xfId="0" applyNumberFormat="1" applyFont="1" applyFill="1" applyBorder="1" applyAlignment="1">
      <alignment horizontal="center" wrapText="1"/>
    </xf>
    <xf numFmtId="0" fontId="6" fillId="36" borderId="12"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16" fillId="12" borderId="10" xfId="0" applyFont="1" applyFill="1" applyBorder="1" applyAlignment="1">
      <alignment vertical="top" wrapText="1"/>
    </xf>
    <xf numFmtId="165" fontId="16" fillId="12" borderId="10" xfId="0" applyNumberFormat="1" applyFont="1" applyFill="1" applyBorder="1" applyAlignment="1">
      <alignment horizontal="center" vertical="top" wrapText="1"/>
    </xf>
    <xf numFmtId="0" fontId="16" fillId="5" borderId="10" xfId="0" applyFont="1" applyFill="1" applyBorder="1" applyAlignment="1">
      <alignment vertical="top" wrapText="1"/>
    </xf>
    <xf numFmtId="165" fontId="16" fillId="5" borderId="10" xfId="0" applyNumberFormat="1" applyFont="1" applyFill="1" applyBorder="1" applyAlignment="1">
      <alignment horizontal="center" vertical="top" wrapText="1"/>
    </xf>
    <xf numFmtId="0" fontId="16" fillId="36" borderId="10" xfId="0" applyFont="1" applyFill="1" applyBorder="1" applyAlignment="1">
      <alignment vertical="top" wrapText="1"/>
    </xf>
    <xf numFmtId="0" fontId="6" fillId="36" borderId="10" xfId="0" applyFont="1" applyFill="1" applyBorder="1" applyAlignment="1">
      <alignment vertical="top" wrapText="1"/>
    </xf>
    <xf numFmtId="0" fontId="16" fillId="36" borderId="10" xfId="0" applyFont="1" applyFill="1" applyBorder="1" applyAlignment="1">
      <alignment wrapText="1"/>
    </xf>
    <xf numFmtId="0" fontId="16" fillId="36" borderId="10" xfId="0" applyFont="1" applyFill="1" applyBorder="1" applyAlignment="1">
      <alignment horizontal="left" vertical="top" wrapText="1"/>
    </xf>
    <xf numFmtId="0" fontId="6" fillId="36" borderId="10" xfId="0" applyFont="1" applyFill="1" applyBorder="1" applyAlignment="1">
      <alignment wrapText="1"/>
    </xf>
    <xf numFmtId="0" fontId="6" fillId="36" borderId="17" xfId="0" applyFont="1" applyFill="1" applyBorder="1" applyAlignment="1">
      <alignment vertical="center" wrapText="1"/>
    </xf>
    <xf numFmtId="0" fontId="16" fillId="37" borderId="11" xfId="0" applyFont="1" applyFill="1" applyBorder="1" applyAlignment="1">
      <alignment vertical="center" wrapText="1"/>
    </xf>
    <xf numFmtId="0" fontId="16" fillId="12" borderId="10" xfId="0" applyFont="1" applyFill="1" applyBorder="1" applyAlignment="1">
      <alignment horizontal="left" vertical="top" wrapText="1"/>
    </xf>
    <xf numFmtId="166" fontId="16" fillId="8" borderId="16" xfId="0" applyNumberFormat="1" applyFont="1" applyFill="1" applyBorder="1" applyAlignment="1">
      <alignment horizontal="center" vertical="center" wrapText="1"/>
    </xf>
    <xf numFmtId="0" fontId="16" fillId="11" borderId="12" xfId="0" applyFont="1" applyFill="1" applyBorder="1" applyAlignment="1">
      <alignment horizontal="center" vertical="center" wrapText="1"/>
    </xf>
    <xf numFmtId="0" fontId="16" fillId="11" borderId="15" xfId="0" applyFont="1" applyFill="1" applyBorder="1" applyAlignment="1">
      <alignment horizontal="center" vertical="center" wrapText="1"/>
    </xf>
    <xf numFmtId="0" fontId="16" fillId="36" borderId="15" xfId="0" applyFont="1" applyFill="1" applyBorder="1" applyAlignment="1">
      <alignment horizontal="center" vertical="center" wrapText="1"/>
    </xf>
    <xf numFmtId="2" fontId="16" fillId="36" borderId="10" xfId="0" applyNumberFormat="1" applyFont="1" applyFill="1" applyBorder="1" applyAlignment="1">
      <alignment horizontal="center" vertical="top" wrapText="1"/>
    </xf>
    <xf numFmtId="2" fontId="16" fillId="36" borderId="10" xfId="0" applyNumberFormat="1" applyFont="1" applyFill="1" applyBorder="1" applyAlignment="1" applyProtection="1">
      <alignment horizontal="center" vertical="top" wrapText="1"/>
      <protection/>
    </xf>
    <xf numFmtId="4" fontId="16" fillId="36" borderId="10" xfId="0" applyNumberFormat="1" applyFont="1" applyFill="1" applyBorder="1" applyAlignment="1">
      <alignment horizontal="center" vertical="top" wrapText="1"/>
    </xf>
    <xf numFmtId="4" fontId="16" fillId="12" borderId="10" xfId="0" applyNumberFormat="1" applyFont="1" applyFill="1" applyBorder="1" applyAlignment="1">
      <alignment horizontal="center" vertical="top" wrapText="1"/>
    </xf>
    <xf numFmtId="0" fontId="6" fillId="8" borderId="10" xfId="0" applyFont="1" applyFill="1" applyBorder="1" applyAlignment="1">
      <alignment horizontal="left" vertical="center" wrapText="1"/>
    </xf>
    <xf numFmtId="0" fontId="16" fillId="36" borderId="12" xfId="0" applyFont="1" applyFill="1" applyBorder="1" applyAlignment="1">
      <alignment vertical="top" wrapText="1"/>
    </xf>
    <xf numFmtId="4" fontId="16" fillId="36" borderId="12" xfId="0" applyNumberFormat="1" applyFont="1" applyFill="1" applyBorder="1" applyAlignment="1">
      <alignment horizontal="center" vertical="top" wrapText="1"/>
    </xf>
    <xf numFmtId="165" fontId="16" fillId="37" borderId="11" xfId="0" applyNumberFormat="1" applyFont="1" applyFill="1" applyBorder="1" applyAlignment="1">
      <alignment horizontal="center" vertical="center" wrapText="1"/>
    </xf>
    <xf numFmtId="165" fontId="6" fillId="36" borderId="12" xfId="0" applyNumberFormat="1" applyFont="1" applyFill="1" applyBorder="1" applyAlignment="1">
      <alignment horizontal="center" vertical="center" wrapText="1"/>
    </xf>
    <xf numFmtId="166" fontId="6" fillId="36" borderId="12" xfId="0" applyNumberFormat="1" applyFont="1" applyFill="1" applyBorder="1" applyAlignment="1">
      <alignment horizontal="center" vertical="center" wrapText="1"/>
    </xf>
    <xf numFmtId="165" fontId="6" fillId="36" borderId="11" xfId="0" applyNumberFormat="1" applyFont="1" applyFill="1" applyBorder="1" applyAlignment="1">
      <alignment horizontal="center" vertical="center" wrapText="1"/>
    </xf>
    <xf numFmtId="0" fontId="6" fillId="36" borderId="0" xfId="0" applyFont="1" applyFill="1" applyBorder="1" applyAlignment="1">
      <alignment vertical="top" wrapText="1"/>
    </xf>
    <xf numFmtId="0" fontId="3" fillId="0" borderId="0" xfId="0" applyFont="1" applyFill="1" applyAlignment="1">
      <alignment horizontal="right" wrapText="1"/>
    </xf>
    <xf numFmtId="0" fontId="6" fillId="36" borderId="0" xfId="0" applyFont="1" applyFill="1" applyBorder="1" applyAlignment="1">
      <alignment horizontal="center" vertical="center" wrapText="1"/>
    </xf>
    <xf numFmtId="0" fontId="0" fillId="0" borderId="0" xfId="0" applyBorder="1" applyAlignment="1">
      <alignment horizontal="center"/>
    </xf>
    <xf numFmtId="166" fontId="6" fillId="36" borderId="0" xfId="0" applyNumberFormat="1" applyFont="1" applyFill="1" applyBorder="1" applyAlignment="1">
      <alignment horizontal="center" vertical="center" wrapText="1"/>
    </xf>
    <xf numFmtId="165" fontId="6" fillId="36" borderId="0" xfId="0" applyNumberFormat="1" applyFont="1" applyFill="1" applyBorder="1" applyAlignment="1">
      <alignment horizontal="center" vertical="center" wrapText="1"/>
    </xf>
    <xf numFmtId="0" fontId="0" fillId="0" borderId="0" xfId="0" applyBorder="1" applyAlignment="1">
      <alignment horizontal="center" vertical="center"/>
    </xf>
    <xf numFmtId="2" fontId="6" fillId="0" borderId="0" xfId="0" applyNumberFormat="1" applyFont="1" applyBorder="1" applyAlignment="1">
      <alignment horizontal="center" vertical="center"/>
    </xf>
    <xf numFmtId="2" fontId="0" fillId="0" borderId="0" xfId="0" applyNumberFormat="1" applyBorder="1" applyAlignment="1">
      <alignment horizontal="center" vertical="center"/>
    </xf>
    <xf numFmtId="0" fontId="6" fillId="36" borderId="11"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4" fillId="0" borderId="0" xfId="0" applyFont="1" applyFill="1" applyAlignment="1">
      <alignment horizontal="right" wrapText="1"/>
    </xf>
    <xf numFmtId="0" fontId="6" fillId="36" borderId="17"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37" borderId="11" xfId="0" applyFont="1" applyFill="1" applyBorder="1" applyAlignment="1">
      <alignment horizontal="center" vertical="center" wrapText="1"/>
    </xf>
    <xf numFmtId="2" fontId="15" fillId="36" borderId="0" xfId="0" applyNumberFormat="1" applyFont="1" applyFill="1" applyBorder="1" applyAlignment="1">
      <alignment horizontal="center" vertical="center"/>
    </xf>
    <xf numFmtId="0" fontId="16" fillId="36" borderId="0" xfId="0" applyFont="1" applyFill="1" applyBorder="1" applyAlignment="1">
      <alignment horizontal="center" vertical="center"/>
    </xf>
    <xf numFmtId="4" fontId="16" fillId="36" borderId="0" xfId="0" applyNumberFormat="1" applyFont="1" applyFill="1" applyBorder="1" applyAlignment="1">
      <alignment horizontal="center" vertical="center"/>
    </xf>
    <xf numFmtId="0" fontId="6" fillId="36"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vertical="top" wrapText="1"/>
    </xf>
    <xf numFmtId="0" fontId="6" fillId="36" borderId="11" xfId="0" applyFont="1" applyFill="1" applyBorder="1" applyAlignment="1">
      <alignment horizontal="center" vertical="center" wrapText="1"/>
    </xf>
    <xf numFmtId="166" fontId="16" fillId="36" borderId="10" xfId="53" applyNumberFormat="1" applyFont="1" applyFill="1" applyBorder="1" applyAlignment="1">
      <alignment horizontal="center" vertical="top" wrapText="1"/>
      <protection/>
    </xf>
    <xf numFmtId="166" fontId="6" fillId="36" borderId="10" xfId="53" applyNumberFormat="1" applyFont="1" applyFill="1" applyBorder="1" applyAlignment="1">
      <alignment horizontal="center" vertical="top" wrapText="1"/>
      <protection/>
    </xf>
    <xf numFmtId="166" fontId="17" fillId="36" borderId="10" xfId="53" applyNumberFormat="1" applyFont="1" applyFill="1" applyBorder="1" applyAlignment="1">
      <alignment horizontal="center" vertical="top" wrapText="1"/>
      <protection/>
    </xf>
    <xf numFmtId="165" fontId="16" fillId="37" borderId="10"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0" fontId="16" fillId="37" borderId="10" xfId="0" applyFont="1" applyFill="1" applyBorder="1" applyAlignment="1">
      <alignment vertical="top" wrapText="1"/>
    </xf>
    <xf numFmtId="0" fontId="6" fillId="36"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6" fillId="36" borderId="17" xfId="0" applyFont="1" applyFill="1" applyBorder="1" applyAlignment="1">
      <alignment horizontal="center" vertical="center" wrapText="1"/>
    </xf>
    <xf numFmtId="4" fontId="16" fillId="36" borderId="10" xfId="0" applyNumberFormat="1" applyFont="1" applyFill="1" applyBorder="1" applyAlignment="1" applyProtection="1">
      <alignment horizontal="center" vertical="center" wrapText="1"/>
      <protection/>
    </xf>
    <xf numFmtId="4" fontId="16" fillId="36" borderId="10" xfId="0" applyNumberFormat="1" applyFont="1" applyFill="1" applyBorder="1" applyAlignment="1" applyProtection="1">
      <alignment horizontal="center" vertical="top" wrapText="1"/>
      <protection/>
    </xf>
    <xf numFmtId="43" fontId="16" fillId="36" borderId="10" xfId="61" applyFont="1" applyFill="1" applyBorder="1" applyAlignment="1" applyProtection="1">
      <alignment horizontal="center" vertical="top" wrapText="1"/>
      <protection/>
    </xf>
    <xf numFmtId="2" fontId="16" fillId="36" borderId="10" xfId="61" applyNumberFormat="1" applyFont="1" applyFill="1" applyBorder="1" applyAlignment="1">
      <alignment horizontal="center" vertical="top" wrapText="1"/>
    </xf>
    <xf numFmtId="4" fontId="4" fillId="0" borderId="0" xfId="0" applyNumberFormat="1" applyFont="1" applyFill="1" applyAlignment="1">
      <alignment wrapText="1"/>
    </xf>
    <xf numFmtId="0" fontId="6" fillId="36" borderId="10" xfId="0" applyFont="1" applyFill="1" applyBorder="1" applyAlignment="1">
      <alignment horizontal="center" vertical="center" wrapText="1"/>
    </xf>
    <xf numFmtId="0" fontId="16" fillId="36" borderId="17" xfId="0" applyFont="1" applyFill="1" applyBorder="1" applyAlignment="1">
      <alignment horizontal="left" vertical="top" wrapText="1"/>
    </xf>
    <xf numFmtId="0" fontId="16" fillId="36" borderId="12" xfId="0" applyFont="1" applyFill="1" applyBorder="1" applyAlignment="1">
      <alignment horizontal="left" vertical="top" wrapText="1"/>
    </xf>
    <xf numFmtId="0" fontId="6" fillId="36" borderId="11"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6" fillId="36" borderId="11" xfId="0" applyFont="1" applyFill="1" applyBorder="1" applyAlignment="1">
      <alignment horizontal="left" vertical="top" wrapText="1"/>
    </xf>
    <xf numFmtId="0" fontId="3" fillId="36" borderId="17" xfId="0" applyFont="1" applyFill="1" applyBorder="1" applyAlignment="1">
      <alignment horizontal="left" vertical="top" wrapText="1"/>
    </xf>
    <xf numFmtId="0" fontId="3" fillId="36" borderId="12" xfId="0" applyFont="1" applyFill="1" applyBorder="1" applyAlignment="1">
      <alignment horizontal="left" vertical="top" wrapText="1"/>
    </xf>
    <xf numFmtId="0" fontId="16" fillId="0" borderId="11"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36" borderId="11" xfId="0" applyFont="1" applyFill="1" applyBorder="1" applyAlignment="1">
      <alignment horizontal="center" vertical="center" wrapText="1"/>
    </xf>
    <xf numFmtId="0" fontId="16" fillId="36" borderId="11" xfId="0" applyFont="1" applyFill="1" applyBorder="1" applyAlignment="1">
      <alignment horizontal="left" vertical="top" wrapText="1"/>
    </xf>
    <xf numFmtId="0" fontId="6" fillId="36" borderId="11" xfId="0" applyFont="1" applyFill="1" applyBorder="1" applyAlignment="1">
      <alignment horizontal="center" vertical="top" wrapText="1"/>
    </xf>
    <xf numFmtId="0" fontId="6" fillId="36" borderId="17" xfId="0" applyFont="1" applyFill="1" applyBorder="1" applyAlignment="1">
      <alignment horizontal="center" vertical="top" wrapText="1"/>
    </xf>
    <xf numFmtId="0" fontId="6" fillId="36" borderId="12" xfId="0" applyFont="1" applyFill="1" applyBorder="1" applyAlignment="1">
      <alignment horizontal="center" vertical="top" wrapText="1"/>
    </xf>
    <xf numFmtId="0" fontId="6" fillId="36" borderId="10" xfId="54" applyFont="1" applyFill="1" applyBorder="1" applyAlignment="1">
      <alignment vertical="top" wrapText="1"/>
      <protection/>
    </xf>
    <xf numFmtId="0" fontId="6" fillId="0" borderId="11"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2" xfId="0" applyFont="1" applyFill="1" applyBorder="1" applyAlignment="1">
      <alignment horizontal="center" vertical="top" wrapText="1"/>
    </xf>
    <xf numFmtId="0" fontId="16" fillId="36" borderId="17"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16" fillId="36" borderId="11" xfId="0" applyFont="1" applyFill="1" applyBorder="1" applyAlignment="1">
      <alignment horizontal="center" vertical="top" wrapText="1"/>
    </xf>
    <xf numFmtId="0" fontId="16" fillId="36" borderId="17" xfId="0" applyFont="1" applyFill="1" applyBorder="1" applyAlignment="1">
      <alignment horizontal="center" vertical="top" wrapText="1"/>
    </xf>
    <xf numFmtId="0" fontId="16" fillId="36" borderId="12" xfId="0" applyFont="1" applyFill="1" applyBorder="1" applyAlignment="1">
      <alignment horizontal="center" vertical="top" wrapText="1"/>
    </xf>
    <xf numFmtId="0" fontId="16" fillId="36" borderId="10" xfId="54" applyFont="1" applyFill="1" applyBorder="1" applyAlignment="1">
      <alignment vertical="top" wrapText="1"/>
      <protection/>
    </xf>
    <xf numFmtId="0" fontId="16" fillId="12" borderId="11"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6" fillId="12" borderId="12" xfId="0" applyFont="1" applyFill="1" applyBorder="1" applyAlignment="1">
      <alignment horizontal="center" vertical="center" wrapText="1"/>
    </xf>
    <xf numFmtId="0" fontId="16" fillId="12" borderId="11" xfId="0" applyFont="1" applyFill="1" applyBorder="1" applyAlignment="1">
      <alignment horizontal="left" vertical="top" wrapText="1"/>
    </xf>
    <xf numFmtId="0" fontId="3" fillId="12" borderId="17" xfId="0" applyFont="1" applyFill="1" applyBorder="1" applyAlignment="1">
      <alignment horizontal="left" vertical="top" wrapText="1"/>
    </xf>
    <xf numFmtId="0" fontId="3" fillId="12" borderId="12" xfId="0" applyFont="1" applyFill="1" applyBorder="1" applyAlignment="1">
      <alignment horizontal="left" vertical="top" wrapText="1"/>
    </xf>
    <xf numFmtId="0" fontId="16" fillId="36" borderId="19" xfId="0" applyFont="1" applyFill="1" applyBorder="1" applyAlignment="1">
      <alignment horizontal="center" wrapText="1"/>
    </xf>
    <xf numFmtId="0" fontId="16" fillId="36" borderId="20" xfId="0" applyFont="1" applyFill="1" applyBorder="1" applyAlignment="1">
      <alignment horizontal="center" wrapText="1"/>
    </xf>
    <xf numFmtId="0" fontId="16" fillId="36" borderId="16" xfId="0" applyFont="1" applyFill="1" applyBorder="1" applyAlignment="1">
      <alignment horizontal="center" wrapText="1"/>
    </xf>
    <xf numFmtId="0" fontId="16" fillId="12" borderId="11" xfId="0" applyFont="1" applyFill="1" applyBorder="1" applyAlignment="1">
      <alignment horizontal="left" vertical="center" wrapText="1"/>
    </xf>
    <xf numFmtId="0" fontId="6" fillId="12" borderId="17" xfId="0" applyFont="1" applyFill="1" applyBorder="1" applyAlignment="1">
      <alignment horizontal="left" vertical="center" wrapText="1"/>
    </xf>
    <xf numFmtId="0" fontId="6" fillId="36"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1"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3" fillId="0" borderId="0" xfId="0" applyFont="1" applyFill="1" applyAlignment="1">
      <alignment horizontal="right" wrapText="1"/>
    </xf>
    <xf numFmtId="0" fontId="16" fillId="36" borderId="19" xfId="0" applyFont="1" applyFill="1" applyBorder="1" applyAlignment="1">
      <alignment horizontal="center" vertical="center" wrapText="1"/>
    </xf>
    <xf numFmtId="0" fontId="16" fillId="36" borderId="20" xfId="0" applyFont="1" applyFill="1" applyBorder="1" applyAlignment="1">
      <alignment horizontal="center" vertical="center" wrapText="1"/>
    </xf>
    <xf numFmtId="0" fontId="16" fillId="36" borderId="16" xfId="0" applyFont="1" applyFill="1" applyBorder="1" applyAlignment="1">
      <alignment horizontal="center" vertical="center" wrapText="1"/>
    </xf>
    <xf numFmtId="0" fontId="6" fillId="36" borderId="17" xfId="0" applyFont="1" applyFill="1" applyBorder="1" applyAlignment="1">
      <alignment horizontal="left" vertical="top" wrapText="1"/>
    </xf>
    <xf numFmtId="0" fontId="6" fillId="36" borderId="12" xfId="0" applyFont="1" applyFill="1" applyBorder="1" applyAlignment="1">
      <alignment horizontal="left" vertical="top" wrapText="1"/>
    </xf>
    <xf numFmtId="0" fontId="6" fillId="36" borderId="17" xfId="0" applyFont="1" applyFill="1" applyBorder="1" applyAlignment="1">
      <alignment horizontal="center" vertical="center" wrapText="1"/>
    </xf>
    <xf numFmtId="0" fontId="4" fillId="33" borderId="0" xfId="0" applyFont="1" applyFill="1" applyBorder="1" applyAlignment="1">
      <alignment horizontal="center" vertical="top" wrapText="1"/>
    </xf>
    <xf numFmtId="0" fontId="0" fillId="0" borderId="0" xfId="0" applyAlignment="1">
      <alignment/>
    </xf>
    <xf numFmtId="0" fontId="0" fillId="0" borderId="14" xfId="0" applyBorder="1" applyAlignment="1">
      <alignment/>
    </xf>
    <xf numFmtId="0" fontId="6" fillId="33" borderId="18" xfId="0" applyFont="1" applyFill="1" applyBorder="1" applyAlignment="1">
      <alignment horizontal="center" vertical="top" wrapText="1"/>
    </xf>
    <xf numFmtId="0" fontId="6" fillId="33" borderId="21"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5" xfId="0" applyFont="1" applyFill="1" applyBorder="1" applyAlignment="1">
      <alignment horizontal="center" vertical="top" wrapText="1"/>
    </xf>
    <xf numFmtId="0" fontId="6" fillId="0" borderId="10" xfId="0" applyFont="1" applyFill="1" applyBorder="1" applyAlignment="1">
      <alignment vertical="top" wrapText="1"/>
    </xf>
    <xf numFmtId="0" fontId="6" fillId="36" borderId="12" xfId="0" applyFont="1" applyFill="1" applyBorder="1" applyAlignment="1">
      <alignment horizontal="center" vertical="center" wrapText="1"/>
    </xf>
    <xf numFmtId="0" fontId="3" fillId="0" borderId="0" xfId="0" applyFont="1" applyAlignment="1">
      <alignment horizontal="right"/>
    </xf>
    <xf numFmtId="0" fontId="16" fillId="36" borderId="18" xfId="0" applyFont="1" applyFill="1" applyBorder="1" applyAlignment="1">
      <alignment horizontal="center" vertical="center" wrapText="1"/>
    </xf>
    <xf numFmtId="0" fontId="16" fillId="36" borderId="21"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6"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sheetPr>
  <dimension ref="A1:N123"/>
  <sheetViews>
    <sheetView view="pageBreakPreview" zoomScaleSheetLayoutView="100" zoomScalePageLayoutView="0" workbookViewId="0" topLeftCell="A1">
      <selection activeCell="G9" sqref="G9"/>
    </sheetView>
  </sheetViews>
  <sheetFormatPr defaultColWidth="9.00390625" defaultRowHeight="12.75"/>
  <cols>
    <col min="1" max="1" width="14.75390625" style="4" customWidth="1"/>
    <col min="2" max="2" width="28.875" style="4" customWidth="1"/>
    <col min="3" max="3" width="28.375" style="4" customWidth="1"/>
    <col min="4" max="4" width="14.75390625" style="4" customWidth="1"/>
    <col min="5" max="5" width="13.375" style="4" customWidth="1"/>
    <col min="6" max="6" width="14.00390625" style="4" customWidth="1"/>
    <col min="7" max="8" width="14.75390625" style="4" customWidth="1"/>
    <col min="9" max="9" width="14.25390625" style="4" bestFit="1" customWidth="1"/>
    <col min="10" max="16384" width="9.125" style="4" customWidth="1"/>
  </cols>
  <sheetData>
    <row r="1" spans="1:8" ht="15.75">
      <c r="A1" s="229" t="s">
        <v>441</v>
      </c>
      <c r="B1" s="229"/>
      <c r="C1" s="229"/>
      <c r="D1" s="229"/>
      <c r="E1" s="229"/>
      <c r="F1" s="229"/>
      <c r="G1" s="229"/>
      <c r="H1" s="229"/>
    </row>
    <row r="2" spans="1:8" ht="15.75">
      <c r="A2" s="229" t="s">
        <v>436</v>
      </c>
      <c r="B2" s="229"/>
      <c r="C2" s="229"/>
      <c r="D2" s="229"/>
      <c r="E2" s="229"/>
      <c r="F2" s="229"/>
      <c r="G2" s="229"/>
      <c r="H2" s="229"/>
    </row>
    <row r="3" spans="1:8" ht="15" customHeight="1">
      <c r="A3" s="229" t="s">
        <v>444</v>
      </c>
      <c r="B3" s="229"/>
      <c r="C3" s="229"/>
      <c r="D3" s="229"/>
      <c r="E3" s="229"/>
      <c r="F3" s="229"/>
      <c r="G3" s="229"/>
      <c r="H3" s="229"/>
    </row>
    <row r="4" spans="5:8" ht="15" customHeight="1">
      <c r="E4" s="157"/>
      <c r="F4" s="157"/>
      <c r="G4" s="157"/>
      <c r="H4" s="157" t="s">
        <v>372</v>
      </c>
    </row>
    <row r="5" spans="1:8" s="5" customFormat="1" ht="15.75" customHeight="1">
      <c r="A5" s="236" t="s">
        <v>373</v>
      </c>
      <c r="B5" s="237"/>
      <c r="C5" s="237"/>
      <c r="D5" s="237"/>
      <c r="E5" s="237"/>
      <c r="F5" s="237"/>
      <c r="G5" s="237"/>
      <c r="H5" s="237"/>
    </row>
    <row r="6" spans="1:8" s="5" customFormat="1" ht="18.75" customHeight="1">
      <c r="A6" s="238"/>
      <c r="B6" s="238"/>
      <c r="C6" s="238"/>
      <c r="D6" s="238"/>
      <c r="E6" s="238"/>
      <c r="F6" s="238"/>
      <c r="G6" s="238"/>
      <c r="H6" s="238"/>
    </row>
    <row r="7" spans="1:8" s="5" customFormat="1" ht="15" customHeight="1">
      <c r="A7" s="224" t="s">
        <v>210</v>
      </c>
      <c r="B7" s="224" t="s">
        <v>369</v>
      </c>
      <c r="C7" s="224" t="s">
        <v>89</v>
      </c>
      <c r="D7" s="239" t="s">
        <v>375</v>
      </c>
      <c r="E7" s="240"/>
      <c r="F7" s="240"/>
      <c r="G7" s="240"/>
      <c r="H7" s="241"/>
    </row>
    <row r="8" spans="1:8" ht="9" customHeight="1">
      <c r="A8" s="224"/>
      <c r="B8" s="224"/>
      <c r="C8" s="224"/>
      <c r="D8" s="242"/>
      <c r="E8" s="243"/>
      <c r="F8" s="243"/>
      <c r="G8" s="243"/>
      <c r="H8" s="244"/>
    </row>
    <row r="9" spans="1:8" ht="69" customHeight="1">
      <c r="A9" s="224"/>
      <c r="B9" s="224"/>
      <c r="C9" s="224"/>
      <c r="D9" s="179" t="s">
        <v>374</v>
      </c>
      <c r="E9" s="179">
        <v>2021</v>
      </c>
      <c r="F9" s="179">
        <v>2022</v>
      </c>
      <c r="G9" s="134">
        <v>2023</v>
      </c>
      <c r="H9" s="134">
        <v>2024</v>
      </c>
    </row>
    <row r="10" spans="1:8" ht="15.75">
      <c r="A10" s="111">
        <v>1</v>
      </c>
      <c r="B10" s="111">
        <v>2</v>
      </c>
      <c r="C10" s="111">
        <v>3</v>
      </c>
      <c r="D10" s="111">
        <v>4</v>
      </c>
      <c r="E10" s="111">
        <v>5</v>
      </c>
      <c r="F10" s="116">
        <v>6</v>
      </c>
      <c r="G10" s="116">
        <v>7</v>
      </c>
      <c r="H10" s="116">
        <v>7</v>
      </c>
    </row>
    <row r="11" spans="1:8" s="5" customFormat="1" ht="15.75" customHeight="1">
      <c r="A11" s="225" t="s">
        <v>265</v>
      </c>
      <c r="B11" s="227" t="s">
        <v>399</v>
      </c>
      <c r="C11" s="121" t="s">
        <v>90</v>
      </c>
      <c r="D11" s="122">
        <f>SUM(D12:D14)</f>
        <v>140277795.26</v>
      </c>
      <c r="E11" s="122">
        <f>SUM(E12:E14)</f>
        <v>21737145.42</v>
      </c>
      <c r="F11" s="122">
        <f>SUM(F12:F14)</f>
        <v>75192963.84</v>
      </c>
      <c r="G11" s="122">
        <f>SUM(G12:G14)</f>
        <v>21556038</v>
      </c>
      <c r="H11" s="122">
        <f>SUM(H12:H14)</f>
        <v>21791648</v>
      </c>
    </row>
    <row r="12" spans="1:8" s="5" customFormat="1" ht="27" customHeight="1">
      <c r="A12" s="226"/>
      <c r="B12" s="228"/>
      <c r="C12" s="121" t="s">
        <v>358</v>
      </c>
      <c r="D12" s="122">
        <f>D16+D82</f>
        <v>67872042.56</v>
      </c>
      <c r="E12" s="122">
        <f aca="true" t="shared" si="0" ref="D12:H14">E16+E82</f>
        <v>16059345.42</v>
      </c>
      <c r="F12" s="122">
        <f t="shared" si="0"/>
        <v>17787229.14</v>
      </c>
      <c r="G12" s="122">
        <f t="shared" si="0"/>
        <v>16894929</v>
      </c>
      <c r="H12" s="122">
        <f t="shared" si="0"/>
        <v>17130539</v>
      </c>
    </row>
    <row r="13" spans="1:8" s="5" customFormat="1" ht="30" customHeight="1">
      <c r="A13" s="226"/>
      <c r="B13" s="228"/>
      <c r="C13" s="121" t="s">
        <v>359</v>
      </c>
      <c r="D13" s="122">
        <f t="shared" si="0"/>
        <v>72405752.7</v>
      </c>
      <c r="E13" s="122">
        <f t="shared" si="0"/>
        <v>5677800</v>
      </c>
      <c r="F13" s="122">
        <f t="shared" si="0"/>
        <v>57405734.7</v>
      </c>
      <c r="G13" s="122">
        <f>G17+G83</f>
        <v>4661109</v>
      </c>
      <c r="H13" s="122">
        <f t="shared" si="0"/>
        <v>4661109</v>
      </c>
    </row>
    <row r="14" spans="1:8" s="5" customFormat="1" ht="30.75" customHeight="1">
      <c r="A14" s="226"/>
      <c r="B14" s="228"/>
      <c r="C14" s="121" t="s">
        <v>360</v>
      </c>
      <c r="D14" s="122">
        <f t="shared" si="0"/>
        <v>0</v>
      </c>
      <c r="E14" s="122">
        <f t="shared" si="0"/>
        <v>0</v>
      </c>
      <c r="F14" s="122">
        <f t="shared" si="0"/>
        <v>0</v>
      </c>
      <c r="G14" s="122">
        <f>G18+G84</f>
        <v>0</v>
      </c>
      <c r="H14" s="122">
        <f t="shared" si="0"/>
        <v>0</v>
      </c>
    </row>
    <row r="15" spans="1:8" s="5" customFormat="1" ht="15.75" customHeight="1">
      <c r="A15" s="213" t="s">
        <v>357</v>
      </c>
      <c r="B15" s="222" t="s">
        <v>380</v>
      </c>
      <c r="C15" s="119" t="s">
        <v>90</v>
      </c>
      <c r="D15" s="120">
        <f>D16+D17+D18</f>
        <v>88429804.03</v>
      </c>
      <c r="E15" s="120">
        <f>E16+E17+E18</f>
        <v>21358320.86</v>
      </c>
      <c r="F15" s="120">
        <f>F16+F17+F18</f>
        <v>24843797.17</v>
      </c>
      <c r="G15" s="120">
        <f>G16+G17+G18</f>
        <v>20996038</v>
      </c>
      <c r="H15" s="120">
        <f>H16+H17+H18</f>
        <v>21231648</v>
      </c>
    </row>
    <row r="16" spans="1:9" s="5" customFormat="1" ht="26.25" customHeight="1">
      <c r="A16" s="214"/>
      <c r="B16" s="223"/>
      <c r="C16" s="119" t="s">
        <v>358</v>
      </c>
      <c r="D16" s="120">
        <f>D21+D25+D29+D33+D37+D41+D45+D58+D66+D74+D49</f>
        <v>64501051.330000006</v>
      </c>
      <c r="E16" s="120">
        <f>E21+E25+E29+E33+E37+E41+E45+E58+E66+E74+E49</f>
        <v>15680520.86</v>
      </c>
      <c r="F16" s="120">
        <f>F21+F25+F29+F33+F37+F41+F45+F58+F66+F74+F49</f>
        <v>15915062.47</v>
      </c>
      <c r="G16" s="120">
        <f>G21+G25+G29+G33+G37+G41+G45+G58+G66+G74+G49</f>
        <v>16334929</v>
      </c>
      <c r="H16" s="120">
        <f>H21+H25+H29+H33+H37+H41+H45+H58+H66+H74+H49</f>
        <v>16570539</v>
      </c>
      <c r="I16" s="185"/>
    </row>
    <row r="17" spans="1:8" s="5" customFormat="1" ht="26.25" customHeight="1">
      <c r="A17" s="214"/>
      <c r="B17" s="223"/>
      <c r="C17" s="119" t="s">
        <v>359</v>
      </c>
      <c r="D17" s="120">
        <f>D22+D26+D38+D59</f>
        <v>23928752.7</v>
      </c>
      <c r="E17" s="120">
        <f>E22+E26+E38+E59</f>
        <v>5677800</v>
      </c>
      <c r="F17" s="120">
        <f>F22+F26+F38+F59</f>
        <v>8928734.7</v>
      </c>
      <c r="G17" s="120">
        <f>G22+G26+G38+G59</f>
        <v>4661109</v>
      </c>
      <c r="H17" s="120">
        <f>H22+H26+H38+H59</f>
        <v>4661109</v>
      </c>
    </row>
    <row r="18" spans="1:8" s="5" customFormat="1" ht="27" customHeight="1">
      <c r="A18" s="214"/>
      <c r="B18" s="223"/>
      <c r="C18" s="119" t="s">
        <v>360</v>
      </c>
      <c r="D18" s="120">
        <f>D23+D27+D31+D35+D39+D43+D47</f>
        <v>0</v>
      </c>
      <c r="E18" s="120">
        <f>E23+E27+E31+E35+E39+E43+E47</f>
        <v>0</v>
      </c>
      <c r="F18" s="120">
        <f>F23+F27+F31+F35+F39+F43+F47</f>
        <v>0</v>
      </c>
      <c r="G18" s="120">
        <f>G23+G27+G31+G35+G39+G43+G47</f>
        <v>0</v>
      </c>
      <c r="H18" s="120">
        <f>H23+H27+H31+H35+H39+H43+H47</f>
        <v>0</v>
      </c>
    </row>
    <row r="19" spans="1:8" s="5" customFormat="1" ht="15.75" customHeight="1">
      <c r="A19" s="230" t="s">
        <v>400</v>
      </c>
      <c r="B19" s="231"/>
      <c r="C19" s="231"/>
      <c r="D19" s="231"/>
      <c r="E19" s="231"/>
      <c r="F19" s="231"/>
      <c r="G19" s="231"/>
      <c r="H19" s="232"/>
    </row>
    <row r="20" spans="1:8" s="3" customFormat="1" ht="18.75" customHeight="1">
      <c r="A20" s="198" t="s">
        <v>361</v>
      </c>
      <c r="B20" s="199" t="s">
        <v>381</v>
      </c>
      <c r="C20" s="123" t="s">
        <v>90</v>
      </c>
      <c r="D20" s="170">
        <f>D21+D22+D23</f>
        <v>35240633.89</v>
      </c>
      <c r="E20" s="170">
        <f>E21+E22+E23</f>
        <v>9525086.68</v>
      </c>
      <c r="F20" s="170">
        <f>F21+F22+F23</f>
        <v>7532247.21</v>
      </c>
      <c r="G20" s="170">
        <f>G21+G22+G23</f>
        <v>9091650</v>
      </c>
      <c r="H20" s="170">
        <f>H21+H22+H23</f>
        <v>9091650</v>
      </c>
    </row>
    <row r="21" spans="1:8" s="3" customFormat="1" ht="26.25" customHeight="1">
      <c r="A21" s="207"/>
      <c r="B21" s="233"/>
      <c r="C21" s="123" t="s">
        <v>358</v>
      </c>
      <c r="D21" s="170">
        <f>SUM(E21:H21)</f>
        <v>23081633.89</v>
      </c>
      <c r="E21" s="170">
        <v>6548186.68</v>
      </c>
      <c r="F21" s="170">
        <v>4471547.21</v>
      </c>
      <c r="G21" s="170">
        <v>6030950</v>
      </c>
      <c r="H21" s="170">
        <v>6030950</v>
      </c>
    </row>
    <row r="22" spans="1:8" s="3" customFormat="1" ht="27" customHeight="1">
      <c r="A22" s="207"/>
      <c r="B22" s="233"/>
      <c r="C22" s="123" t="s">
        <v>359</v>
      </c>
      <c r="D22" s="170">
        <f>SUM(E22:H22)</f>
        <v>12159000</v>
      </c>
      <c r="E22" s="170">
        <v>2976900</v>
      </c>
      <c r="F22" s="170">
        <v>3060700</v>
      </c>
      <c r="G22" s="170">
        <v>3060700</v>
      </c>
      <c r="H22" s="170">
        <v>3060700</v>
      </c>
    </row>
    <row r="23" spans="1:8" s="3" customFormat="1" ht="28.5" customHeight="1">
      <c r="A23" s="207"/>
      <c r="B23" s="234"/>
      <c r="C23" s="123" t="s">
        <v>360</v>
      </c>
      <c r="D23" s="170">
        <f>SUM(E23:H23)</f>
        <v>0</v>
      </c>
      <c r="E23" s="170">
        <v>0</v>
      </c>
      <c r="F23" s="170">
        <v>0</v>
      </c>
      <c r="G23" s="170">
        <v>0</v>
      </c>
      <c r="H23" s="170">
        <v>0</v>
      </c>
    </row>
    <row r="24" spans="1:8" s="3" customFormat="1" ht="15.75" customHeight="1">
      <c r="A24" s="198" t="s">
        <v>401</v>
      </c>
      <c r="B24" s="199" t="s">
        <v>402</v>
      </c>
      <c r="C24" s="123" t="s">
        <v>90</v>
      </c>
      <c r="D24" s="170">
        <f>D25+D26+D27</f>
        <v>3243777.1</v>
      </c>
      <c r="E24" s="170">
        <f>E25+E26+E27</f>
        <v>766105.26</v>
      </c>
      <c r="F24" s="170">
        <f>F25+F26+F27</f>
        <v>1088571.84</v>
      </c>
      <c r="G24" s="170">
        <f>G25+G26+G27</f>
        <v>694550</v>
      </c>
      <c r="H24" s="170">
        <f>H25+H26+H27</f>
        <v>694550</v>
      </c>
    </row>
    <row r="25" spans="1:8" s="3" customFormat="1" ht="28.5" customHeight="1">
      <c r="A25" s="207"/>
      <c r="B25" s="187"/>
      <c r="C25" s="123" t="s">
        <v>358</v>
      </c>
      <c r="D25" s="170">
        <f>SUM(E25:H25)</f>
        <v>162233.86</v>
      </c>
      <c r="E25" s="170">
        <v>38305.26</v>
      </c>
      <c r="F25" s="170">
        <v>54428.6</v>
      </c>
      <c r="G25" s="170">
        <v>34750</v>
      </c>
      <c r="H25" s="170">
        <v>34750</v>
      </c>
    </row>
    <row r="26" spans="1:8" s="3" customFormat="1" ht="30" customHeight="1">
      <c r="A26" s="207"/>
      <c r="B26" s="187"/>
      <c r="C26" s="123" t="s">
        <v>359</v>
      </c>
      <c r="D26" s="170">
        <f>SUM(E26:H26)</f>
        <v>3081543.24</v>
      </c>
      <c r="E26" s="170">
        <v>727800</v>
      </c>
      <c r="F26" s="170">
        <v>1034143.24</v>
      </c>
      <c r="G26" s="170">
        <v>659800</v>
      </c>
      <c r="H26" s="170">
        <v>659800</v>
      </c>
    </row>
    <row r="27" spans="1:8" s="3" customFormat="1" ht="29.25" customHeight="1">
      <c r="A27" s="208"/>
      <c r="B27" s="188"/>
      <c r="C27" s="123" t="s">
        <v>360</v>
      </c>
      <c r="D27" s="170">
        <f>SUM(E27:H27)</f>
        <v>0</v>
      </c>
      <c r="E27" s="170">
        <v>0</v>
      </c>
      <c r="F27" s="170">
        <v>0</v>
      </c>
      <c r="G27" s="170">
        <v>0</v>
      </c>
      <c r="H27" s="170">
        <v>0</v>
      </c>
    </row>
    <row r="28" spans="1:8" s="3" customFormat="1" ht="14.25" customHeight="1">
      <c r="A28" s="198" t="s">
        <v>404</v>
      </c>
      <c r="B28" s="199" t="s">
        <v>403</v>
      </c>
      <c r="C28" s="123" t="s">
        <v>90</v>
      </c>
      <c r="D28" s="170">
        <f>D29+D30+D31</f>
        <v>2044950.96</v>
      </c>
      <c r="E28" s="170">
        <f>E29+E30+E31</f>
        <v>291000</v>
      </c>
      <c r="F28" s="170">
        <f>F29+F30+F31</f>
        <v>753950.96</v>
      </c>
      <c r="G28" s="170">
        <f>G29+G30+G31</f>
        <v>500000</v>
      </c>
      <c r="H28" s="170">
        <f>H29+H30+H31</f>
        <v>500000</v>
      </c>
    </row>
    <row r="29" spans="1:8" s="3" customFormat="1" ht="27" customHeight="1">
      <c r="A29" s="207"/>
      <c r="B29" s="187"/>
      <c r="C29" s="123" t="s">
        <v>358</v>
      </c>
      <c r="D29" s="170">
        <f>SUM(E29:H29)</f>
        <v>2044950.96</v>
      </c>
      <c r="E29" s="170">
        <v>291000</v>
      </c>
      <c r="F29" s="170">
        <v>753950.96</v>
      </c>
      <c r="G29" s="170">
        <v>500000</v>
      </c>
      <c r="H29" s="170">
        <v>500000</v>
      </c>
    </row>
    <row r="30" spans="1:8" s="3" customFormat="1" ht="26.25" customHeight="1">
      <c r="A30" s="207"/>
      <c r="B30" s="187"/>
      <c r="C30" s="123" t="s">
        <v>359</v>
      </c>
      <c r="D30" s="170">
        <f>SUM(E30:H30)</f>
        <v>0</v>
      </c>
      <c r="E30" s="170">
        <f>F30+H30+I30</f>
        <v>0</v>
      </c>
      <c r="F30" s="170">
        <f>H30+I30+J30</f>
        <v>0</v>
      </c>
      <c r="G30" s="170">
        <f>H30+I30+J30</f>
        <v>0</v>
      </c>
      <c r="H30" s="170">
        <f>I30+J30+K30</f>
        <v>0</v>
      </c>
    </row>
    <row r="31" spans="1:8" s="3" customFormat="1" ht="32.25" customHeight="1">
      <c r="A31" s="207"/>
      <c r="B31" s="188"/>
      <c r="C31" s="123" t="s">
        <v>360</v>
      </c>
      <c r="D31" s="170">
        <f>SUM(E31:H31)</f>
        <v>0</v>
      </c>
      <c r="E31" s="170">
        <v>0</v>
      </c>
      <c r="F31" s="170">
        <v>0</v>
      </c>
      <c r="G31" s="170">
        <v>0</v>
      </c>
      <c r="H31" s="170">
        <v>0</v>
      </c>
    </row>
    <row r="32" spans="1:8" ht="15" customHeight="1">
      <c r="A32" s="198" t="s">
        <v>405</v>
      </c>
      <c r="B32" s="199" t="s">
        <v>384</v>
      </c>
      <c r="C32" s="123" t="s">
        <v>90</v>
      </c>
      <c r="D32" s="170">
        <f>D33+D34+D35</f>
        <v>27206377.02</v>
      </c>
      <c r="E32" s="170">
        <f>E33+E34+E35</f>
        <v>5571593.06</v>
      </c>
      <c r="F32" s="170">
        <f>F33+F34+F35</f>
        <v>8161933.96</v>
      </c>
      <c r="G32" s="170">
        <f>G33+G34+G35</f>
        <v>6828620</v>
      </c>
      <c r="H32" s="170">
        <f>H33+H34+H35</f>
        <v>6644230</v>
      </c>
    </row>
    <row r="33" spans="1:8" ht="27" customHeight="1">
      <c r="A33" s="207"/>
      <c r="B33" s="187"/>
      <c r="C33" s="123" t="s">
        <v>358</v>
      </c>
      <c r="D33" s="170">
        <f>SUM(E33:H33)</f>
        <v>27206377.02</v>
      </c>
      <c r="E33" s="170">
        <v>5571593.06</v>
      </c>
      <c r="F33" s="170">
        <v>8161933.96</v>
      </c>
      <c r="G33" s="170">
        <v>6828620</v>
      </c>
      <c r="H33" s="170">
        <v>6644230</v>
      </c>
    </row>
    <row r="34" spans="1:8" ht="27" customHeight="1">
      <c r="A34" s="207"/>
      <c r="B34" s="187"/>
      <c r="C34" s="123" t="s">
        <v>359</v>
      </c>
      <c r="D34" s="170">
        <f>SUM(E34:H34)</f>
        <v>0</v>
      </c>
      <c r="E34" s="170">
        <f>F34+H34+I34</f>
        <v>0</v>
      </c>
      <c r="F34" s="170">
        <f>H34+I34+J34</f>
        <v>0</v>
      </c>
      <c r="G34" s="170">
        <f>H34+I34+J34</f>
        <v>0</v>
      </c>
      <c r="H34" s="170">
        <f>I34+J34+K34</f>
        <v>0</v>
      </c>
    </row>
    <row r="35" spans="1:8" ht="27.75" customHeight="1">
      <c r="A35" s="207"/>
      <c r="B35" s="188"/>
      <c r="C35" s="123" t="s">
        <v>360</v>
      </c>
      <c r="D35" s="170">
        <f>SUM(E35:H35)</f>
        <v>0</v>
      </c>
      <c r="E35" s="170">
        <v>0</v>
      </c>
      <c r="F35" s="170">
        <v>0</v>
      </c>
      <c r="G35" s="170">
        <v>0</v>
      </c>
      <c r="H35" s="170">
        <v>0</v>
      </c>
    </row>
    <row r="36" spans="1:8" ht="15" customHeight="1">
      <c r="A36" s="198" t="s">
        <v>406</v>
      </c>
      <c r="B36" s="199" t="s">
        <v>407</v>
      </c>
      <c r="C36" s="123" t="s">
        <v>90</v>
      </c>
      <c r="D36" s="170">
        <f>D37+D38+D39</f>
        <v>6589791.63</v>
      </c>
      <c r="E36" s="170">
        <f>E37+E38+E39</f>
        <v>2193100</v>
      </c>
      <c r="F36" s="170">
        <f>F37+F38+F39</f>
        <v>4396691.63</v>
      </c>
      <c r="G36" s="170">
        <f>G37+G38+G39</f>
        <v>0</v>
      </c>
      <c r="H36" s="170">
        <f>H37+H38+H39</f>
        <v>0</v>
      </c>
    </row>
    <row r="37" spans="1:8" ht="27.75" customHeight="1">
      <c r="A37" s="207"/>
      <c r="B37" s="187"/>
      <c r="C37" s="123" t="s">
        <v>358</v>
      </c>
      <c r="D37" s="170">
        <f>SUM(E37:H37)</f>
        <v>661649.1699999999</v>
      </c>
      <c r="E37" s="170">
        <v>220000</v>
      </c>
      <c r="F37" s="170">
        <v>441649.17</v>
      </c>
      <c r="G37" s="170">
        <v>0</v>
      </c>
      <c r="H37" s="170">
        <v>0</v>
      </c>
    </row>
    <row r="38" spans="1:8" ht="30" customHeight="1">
      <c r="A38" s="207"/>
      <c r="B38" s="187"/>
      <c r="C38" s="123" t="s">
        <v>359</v>
      </c>
      <c r="D38" s="170">
        <f>SUM(E38:H38)</f>
        <v>5928142.46</v>
      </c>
      <c r="E38" s="170">
        <v>1973100</v>
      </c>
      <c r="F38" s="170">
        <v>3955042.46</v>
      </c>
      <c r="G38" s="170">
        <f>H38+I38+J38</f>
        <v>0</v>
      </c>
      <c r="H38" s="170">
        <f>I38+J38+K38</f>
        <v>0</v>
      </c>
    </row>
    <row r="39" spans="1:8" ht="29.25" customHeight="1">
      <c r="A39" s="208"/>
      <c r="B39" s="188"/>
      <c r="C39" s="123" t="s">
        <v>360</v>
      </c>
      <c r="D39" s="170">
        <f>SUM(E39:H39)</f>
        <v>0</v>
      </c>
      <c r="E39" s="170">
        <v>0</v>
      </c>
      <c r="F39" s="170">
        <v>0</v>
      </c>
      <c r="G39" s="170">
        <v>0</v>
      </c>
      <c r="H39" s="170">
        <v>0</v>
      </c>
    </row>
    <row r="40" spans="1:8" ht="15" customHeight="1">
      <c r="A40" s="198" t="s">
        <v>408</v>
      </c>
      <c r="B40" s="199" t="s">
        <v>409</v>
      </c>
      <c r="C40" s="123" t="s">
        <v>90</v>
      </c>
      <c r="D40" s="170">
        <f>D41+D42+D43</f>
        <v>409422.18</v>
      </c>
      <c r="E40" s="170">
        <f>E41+E42+E43</f>
        <v>139422.18</v>
      </c>
      <c r="F40" s="170">
        <f>F41+F42+F43</f>
        <v>0</v>
      </c>
      <c r="G40" s="170">
        <f>G41+G42+G43</f>
        <v>150000</v>
      </c>
      <c r="H40" s="170">
        <f>H41+H42+H43</f>
        <v>120000</v>
      </c>
    </row>
    <row r="41" spans="1:8" ht="26.25" customHeight="1">
      <c r="A41" s="235"/>
      <c r="B41" s="233"/>
      <c r="C41" s="123" t="s">
        <v>358</v>
      </c>
      <c r="D41" s="170">
        <f>SUM(E41:H41)</f>
        <v>409422.18</v>
      </c>
      <c r="E41" s="170">
        <f>500000-360577.82</f>
        <v>139422.18</v>
      </c>
      <c r="F41" s="170">
        <v>0</v>
      </c>
      <c r="G41" s="170">
        <v>150000</v>
      </c>
      <c r="H41" s="170">
        <v>120000</v>
      </c>
    </row>
    <row r="42" spans="1:8" ht="27.75" customHeight="1">
      <c r="A42" s="235"/>
      <c r="B42" s="233"/>
      <c r="C42" s="123" t="s">
        <v>359</v>
      </c>
      <c r="D42" s="170">
        <f>SUM(E42:H42)</f>
        <v>0</v>
      </c>
      <c r="E42" s="170">
        <f>F42+H42+I42</f>
        <v>0</v>
      </c>
      <c r="F42" s="170">
        <f>H42+I42+J42</f>
        <v>0</v>
      </c>
      <c r="G42" s="170">
        <f>H42+I42+J42</f>
        <v>0</v>
      </c>
      <c r="H42" s="170">
        <f>I42+J42+K42</f>
        <v>0</v>
      </c>
    </row>
    <row r="43" spans="1:8" ht="25.5" customHeight="1">
      <c r="A43" s="235"/>
      <c r="B43" s="234"/>
      <c r="C43" s="123" t="s">
        <v>360</v>
      </c>
      <c r="D43" s="170">
        <f>SUM(E43:H43)</f>
        <v>0</v>
      </c>
      <c r="E43" s="170">
        <v>0</v>
      </c>
      <c r="F43" s="170">
        <v>0</v>
      </c>
      <c r="G43" s="170">
        <v>0</v>
      </c>
      <c r="H43" s="170">
        <v>0</v>
      </c>
    </row>
    <row r="44" spans="1:8" ht="15" customHeight="1">
      <c r="A44" s="198" t="s">
        <v>421</v>
      </c>
      <c r="B44" s="199" t="s">
        <v>422</v>
      </c>
      <c r="C44" s="123" t="s">
        <v>90</v>
      </c>
      <c r="D44" s="170">
        <f>D45+D46+D47</f>
        <v>550000</v>
      </c>
      <c r="E44" s="170">
        <f>E45+E46+E47</f>
        <v>0</v>
      </c>
      <c r="F44" s="170">
        <f>F45+F46+F47</f>
        <v>0</v>
      </c>
      <c r="G44" s="170">
        <f>G45+G46+G47</f>
        <v>50000</v>
      </c>
      <c r="H44" s="170">
        <f>H45+H46+H47</f>
        <v>500000</v>
      </c>
    </row>
    <row r="45" spans="1:8" ht="26.25" customHeight="1">
      <c r="A45" s="235"/>
      <c r="B45" s="233"/>
      <c r="C45" s="123" t="s">
        <v>358</v>
      </c>
      <c r="D45" s="170">
        <f>SUM(E45:H45)</f>
        <v>550000</v>
      </c>
      <c r="E45" s="170">
        <v>0</v>
      </c>
      <c r="F45" s="170">
        <v>0</v>
      </c>
      <c r="G45" s="170">
        <v>50000</v>
      </c>
      <c r="H45" s="170">
        <v>500000</v>
      </c>
    </row>
    <row r="46" spans="1:8" ht="27.75" customHeight="1">
      <c r="A46" s="235"/>
      <c r="B46" s="233"/>
      <c r="C46" s="123" t="s">
        <v>359</v>
      </c>
      <c r="D46" s="170">
        <f>SUM(E46:H46)</f>
        <v>0</v>
      </c>
      <c r="E46" s="170">
        <f>F46+H46+I46</f>
        <v>0</v>
      </c>
      <c r="F46" s="170">
        <f>H46+I46+J46</f>
        <v>0</v>
      </c>
      <c r="G46" s="170">
        <f>H46+I46+J46</f>
        <v>0</v>
      </c>
      <c r="H46" s="170">
        <f>I46+J46+K46</f>
        <v>0</v>
      </c>
    </row>
    <row r="47" spans="1:8" ht="24" customHeight="1">
      <c r="A47" s="235"/>
      <c r="B47" s="234"/>
      <c r="C47" s="123" t="s">
        <v>360</v>
      </c>
      <c r="D47" s="170">
        <f>SUM(E47:H47)</f>
        <v>0</v>
      </c>
      <c r="E47" s="170">
        <v>0</v>
      </c>
      <c r="F47" s="170">
        <v>0</v>
      </c>
      <c r="G47" s="170">
        <v>0</v>
      </c>
      <c r="H47" s="170">
        <v>0</v>
      </c>
    </row>
    <row r="48" spans="1:8" ht="16.5" customHeight="1">
      <c r="A48" s="198" t="s">
        <v>429</v>
      </c>
      <c r="B48" s="199" t="s">
        <v>434</v>
      </c>
      <c r="C48" s="123" t="s">
        <v>90</v>
      </c>
      <c r="D48" s="170">
        <f>D49+D50+D51</f>
        <v>1378840.68</v>
      </c>
      <c r="E48" s="170">
        <f>E49+E50+E51</f>
        <v>1378840.68</v>
      </c>
      <c r="F48" s="170">
        <f>F49+F50+F51</f>
        <v>0</v>
      </c>
      <c r="G48" s="170">
        <f>G49+G50+G51</f>
        <v>0</v>
      </c>
      <c r="H48" s="170">
        <f>H49+H50+H51</f>
        <v>0</v>
      </c>
    </row>
    <row r="49" spans="1:8" ht="30" customHeight="1">
      <c r="A49" s="235"/>
      <c r="B49" s="233"/>
      <c r="C49" s="123" t="s">
        <v>358</v>
      </c>
      <c r="D49" s="170">
        <f>SUM(E49:H49)</f>
        <v>1378840.68</v>
      </c>
      <c r="E49" s="170">
        <v>1378840.68</v>
      </c>
      <c r="F49" s="170">
        <v>0</v>
      </c>
      <c r="G49" s="170">
        <v>0</v>
      </c>
      <c r="H49" s="170">
        <v>0</v>
      </c>
    </row>
    <row r="50" spans="1:8" ht="30" customHeight="1">
      <c r="A50" s="235"/>
      <c r="B50" s="233"/>
      <c r="C50" s="123" t="s">
        <v>359</v>
      </c>
      <c r="D50" s="170">
        <f>SUM(E50:H50)</f>
        <v>0</v>
      </c>
      <c r="E50" s="170">
        <f>F50+H50+I50</f>
        <v>0</v>
      </c>
      <c r="F50" s="170">
        <f>H50+I50+J50</f>
        <v>0</v>
      </c>
      <c r="G50" s="170">
        <f>H50+I50+J50</f>
        <v>0</v>
      </c>
      <c r="H50" s="170">
        <f>I50+J50+K50</f>
        <v>0</v>
      </c>
    </row>
    <row r="51" spans="1:8" ht="26.25" customHeight="1">
      <c r="A51" s="246"/>
      <c r="B51" s="234"/>
      <c r="C51" s="123" t="s">
        <v>360</v>
      </c>
      <c r="D51" s="170">
        <f>SUM(E51:H51)</f>
        <v>0</v>
      </c>
      <c r="E51" s="170">
        <v>0</v>
      </c>
      <c r="F51" s="170">
        <v>0</v>
      </c>
      <c r="G51" s="170">
        <v>0</v>
      </c>
      <c r="H51" s="170">
        <v>0</v>
      </c>
    </row>
    <row r="52" spans="1:8" ht="28.5" customHeight="1">
      <c r="A52" s="189" t="s">
        <v>430</v>
      </c>
      <c r="B52" s="192" t="s">
        <v>432</v>
      </c>
      <c r="C52" s="124" t="s">
        <v>90</v>
      </c>
      <c r="D52" s="170">
        <f>D53+D54+D55</f>
        <v>1378840.68</v>
      </c>
      <c r="E52" s="171">
        <f>E53+E54+E55</f>
        <v>1378840.68</v>
      </c>
      <c r="F52" s="171">
        <f>F53+F54+F55</f>
        <v>0</v>
      </c>
      <c r="G52" s="171">
        <f>G53+G54+G55</f>
        <v>0</v>
      </c>
      <c r="H52" s="171">
        <f>H53+H54+H55</f>
        <v>0</v>
      </c>
    </row>
    <row r="53" spans="1:8" ht="30" customHeight="1">
      <c r="A53" s="235"/>
      <c r="B53" s="233"/>
      <c r="C53" s="124" t="s">
        <v>358</v>
      </c>
      <c r="D53" s="170">
        <f>SUM(E53:H53)</f>
        <v>1378840.68</v>
      </c>
      <c r="E53" s="171">
        <v>1378840.68</v>
      </c>
      <c r="F53" s="171">
        <v>0</v>
      </c>
      <c r="G53" s="171">
        <v>0</v>
      </c>
      <c r="H53" s="171">
        <v>0</v>
      </c>
    </row>
    <row r="54" spans="1:8" ht="30" customHeight="1">
      <c r="A54" s="235"/>
      <c r="B54" s="233"/>
      <c r="C54" s="124" t="s">
        <v>359</v>
      </c>
      <c r="D54" s="170">
        <f>SUM(E54:H54)</f>
        <v>0</v>
      </c>
      <c r="E54" s="171">
        <f>F54+H54+I54</f>
        <v>0</v>
      </c>
      <c r="F54" s="171">
        <f>H54+I54+J54</f>
        <v>0</v>
      </c>
      <c r="G54" s="171">
        <f>H54+I54+J54</f>
        <v>0</v>
      </c>
      <c r="H54" s="171">
        <f>I54+J54+K54</f>
        <v>0</v>
      </c>
    </row>
    <row r="55" spans="1:8" ht="30" customHeight="1">
      <c r="A55" s="235"/>
      <c r="B55" s="234"/>
      <c r="C55" s="124" t="s">
        <v>360</v>
      </c>
      <c r="D55" s="170">
        <f>SUM(E55:H55)</f>
        <v>0</v>
      </c>
      <c r="E55" s="171">
        <v>0</v>
      </c>
      <c r="F55" s="171">
        <v>0</v>
      </c>
      <c r="G55" s="171">
        <v>0</v>
      </c>
      <c r="H55" s="171">
        <v>0</v>
      </c>
    </row>
    <row r="56" spans="1:8" ht="17.25" customHeight="1">
      <c r="A56" s="230" t="s">
        <v>390</v>
      </c>
      <c r="B56" s="231"/>
      <c r="C56" s="231"/>
      <c r="D56" s="231"/>
      <c r="E56" s="231"/>
      <c r="F56" s="231"/>
      <c r="G56" s="231"/>
      <c r="H56" s="232"/>
    </row>
    <row r="57" spans="1:8" ht="16.5" customHeight="1">
      <c r="A57" s="198" t="s">
        <v>364</v>
      </c>
      <c r="B57" s="199" t="s">
        <v>391</v>
      </c>
      <c r="C57" s="126" t="s">
        <v>90</v>
      </c>
      <c r="D57" s="181">
        <f aca="true" t="shared" si="1" ref="D57:H60">D61</f>
        <v>11466010.57</v>
      </c>
      <c r="E57" s="181">
        <f t="shared" si="1"/>
        <v>1493173</v>
      </c>
      <c r="F57" s="181">
        <f t="shared" si="1"/>
        <v>2610401.5700000003</v>
      </c>
      <c r="G57" s="181">
        <f t="shared" si="1"/>
        <v>3681218</v>
      </c>
      <c r="H57" s="181">
        <f t="shared" si="1"/>
        <v>3681218</v>
      </c>
    </row>
    <row r="58" spans="1:8" ht="27.75" customHeight="1">
      <c r="A58" s="207"/>
      <c r="B58" s="233"/>
      <c r="C58" s="126" t="s">
        <v>358</v>
      </c>
      <c r="D58" s="170">
        <f>SUM(E58:H58)</f>
        <v>8705943.57</v>
      </c>
      <c r="E58" s="182">
        <f t="shared" si="1"/>
        <v>1493173</v>
      </c>
      <c r="F58" s="182">
        <f t="shared" si="1"/>
        <v>1731552.57</v>
      </c>
      <c r="G58" s="182">
        <f t="shared" si="1"/>
        <v>2740609</v>
      </c>
      <c r="H58" s="182">
        <f t="shared" si="1"/>
        <v>2740609</v>
      </c>
    </row>
    <row r="59" spans="1:8" ht="28.5" customHeight="1">
      <c r="A59" s="207"/>
      <c r="B59" s="233"/>
      <c r="C59" s="126" t="s">
        <v>359</v>
      </c>
      <c r="D59" s="170">
        <f>SUM(E59:H59)</f>
        <v>2760067</v>
      </c>
      <c r="E59" s="136">
        <f t="shared" si="1"/>
        <v>0</v>
      </c>
      <c r="F59" s="183">
        <f t="shared" si="1"/>
        <v>878849</v>
      </c>
      <c r="G59" s="183">
        <f>G63</f>
        <v>940609</v>
      </c>
      <c r="H59" s="183">
        <f t="shared" si="1"/>
        <v>940609</v>
      </c>
    </row>
    <row r="60" spans="1:8" ht="34.5" customHeight="1">
      <c r="A60" s="208"/>
      <c r="B60" s="234"/>
      <c r="C60" s="126" t="s">
        <v>360</v>
      </c>
      <c r="D60" s="170">
        <f>SUM(E60:H60)</f>
        <v>0</v>
      </c>
      <c r="E60" s="136">
        <f t="shared" si="1"/>
        <v>0</v>
      </c>
      <c r="F60" s="136">
        <f t="shared" si="1"/>
        <v>0</v>
      </c>
      <c r="G60" s="136">
        <f>G64</f>
        <v>0</v>
      </c>
      <c r="H60" s="136">
        <f t="shared" si="1"/>
        <v>0</v>
      </c>
    </row>
    <row r="61" spans="1:8" ht="24.75" customHeight="1">
      <c r="A61" s="189" t="s">
        <v>431</v>
      </c>
      <c r="B61" s="192" t="s">
        <v>438</v>
      </c>
      <c r="C61" s="124" t="s">
        <v>90</v>
      </c>
      <c r="D61" s="170">
        <f>D62+D63+D64</f>
        <v>11466010.57</v>
      </c>
      <c r="E61" s="171">
        <f>E62+E63+E64</f>
        <v>1493173</v>
      </c>
      <c r="F61" s="171">
        <f>F62+F63+F64</f>
        <v>2610401.5700000003</v>
      </c>
      <c r="G61" s="171">
        <f>G62+G63+G64</f>
        <v>3681218</v>
      </c>
      <c r="H61" s="171">
        <f>H62+H63+H64</f>
        <v>3681218</v>
      </c>
    </row>
    <row r="62" spans="1:8" ht="24.75" customHeight="1">
      <c r="A62" s="235"/>
      <c r="B62" s="233"/>
      <c r="C62" s="127" t="s">
        <v>358</v>
      </c>
      <c r="D62" s="170">
        <f>SUM(E62:H62)</f>
        <v>8705943.57</v>
      </c>
      <c r="E62" s="171">
        <v>1493173</v>
      </c>
      <c r="F62" s="171">
        <f>1800000+40801.99-109249.42</f>
        <v>1731552.57</v>
      </c>
      <c r="G62" s="171">
        <v>2740609</v>
      </c>
      <c r="H62" s="171">
        <v>2740609</v>
      </c>
    </row>
    <row r="63" spans="1:8" ht="24.75" customHeight="1">
      <c r="A63" s="235"/>
      <c r="B63" s="233"/>
      <c r="C63" s="127" t="s">
        <v>359</v>
      </c>
      <c r="D63" s="170">
        <f>SUM(E63:H63)</f>
        <v>2760067</v>
      </c>
      <c r="E63" s="171">
        <v>0</v>
      </c>
      <c r="F63" s="171">
        <v>878849</v>
      </c>
      <c r="G63" s="171">
        <v>940609</v>
      </c>
      <c r="H63" s="171">
        <v>940609</v>
      </c>
    </row>
    <row r="64" spans="1:8" ht="24.75" customHeight="1">
      <c r="A64" s="246"/>
      <c r="B64" s="234"/>
      <c r="C64" s="127" t="s">
        <v>360</v>
      </c>
      <c r="D64" s="170">
        <f>SUM(E64:H64)</f>
        <v>0</v>
      </c>
      <c r="E64" s="171">
        <v>0</v>
      </c>
      <c r="F64" s="171">
        <v>0</v>
      </c>
      <c r="G64" s="171">
        <v>0</v>
      </c>
      <c r="H64" s="171">
        <v>0</v>
      </c>
    </row>
    <row r="65" spans="1:8" ht="17.25" customHeight="1">
      <c r="A65" s="198" t="s">
        <v>410</v>
      </c>
      <c r="B65" s="199" t="s">
        <v>392</v>
      </c>
      <c r="C65" s="123" t="s">
        <v>90</v>
      </c>
      <c r="D65" s="135">
        <f aca="true" t="shared" si="2" ref="D65:H68">D69</f>
        <v>0</v>
      </c>
      <c r="E65" s="135">
        <f t="shared" si="2"/>
        <v>0</v>
      </c>
      <c r="F65" s="135">
        <f t="shared" si="2"/>
        <v>0</v>
      </c>
      <c r="G65" s="135">
        <f>G69</f>
        <v>0</v>
      </c>
      <c r="H65" s="135">
        <f t="shared" si="2"/>
        <v>0</v>
      </c>
    </row>
    <row r="66" spans="1:8" ht="30" customHeight="1">
      <c r="A66" s="207"/>
      <c r="B66" s="187"/>
      <c r="C66" s="125" t="s">
        <v>358</v>
      </c>
      <c r="D66" s="135">
        <f t="shared" si="2"/>
        <v>0</v>
      </c>
      <c r="E66" s="135">
        <f t="shared" si="2"/>
        <v>0</v>
      </c>
      <c r="F66" s="135">
        <f t="shared" si="2"/>
        <v>0</v>
      </c>
      <c r="G66" s="135">
        <f>G70</f>
        <v>0</v>
      </c>
      <c r="H66" s="135">
        <f t="shared" si="2"/>
        <v>0</v>
      </c>
    </row>
    <row r="67" spans="1:14" ht="30" customHeight="1">
      <c r="A67" s="207"/>
      <c r="B67" s="187"/>
      <c r="C67" s="125" t="s">
        <v>359</v>
      </c>
      <c r="D67" s="135">
        <f t="shared" si="2"/>
        <v>0</v>
      </c>
      <c r="E67" s="135">
        <f t="shared" si="2"/>
        <v>0</v>
      </c>
      <c r="F67" s="135">
        <f t="shared" si="2"/>
        <v>0</v>
      </c>
      <c r="G67" s="135">
        <f>G71</f>
        <v>0</v>
      </c>
      <c r="H67" s="135">
        <f t="shared" si="2"/>
        <v>0</v>
      </c>
      <c r="N67" s="146"/>
    </row>
    <row r="68" spans="1:14" ht="32.25" customHeight="1">
      <c r="A68" s="208"/>
      <c r="B68" s="188"/>
      <c r="C68" s="123" t="s">
        <v>360</v>
      </c>
      <c r="D68" s="135">
        <f t="shared" si="2"/>
        <v>0</v>
      </c>
      <c r="E68" s="135">
        <f t="shared" si="2"/>
        <v>0</v>
      </c>
      <c r="F68" s="135">
        <f t="shared" si="2"/>
        <v>0</v>
      </c>
      <c r="G68" s="135">
        <f>G72</f>
        <v>0</v>
      </c>
      <c r="H68" s="135">
        <f t="shared" si="2"/>
        <v>0</v>
      </c>
      <c r="N68" s="146"/>
    </row>
    <row r="69" spans="1:14" ht="18.75" customHeight="1">
      <c r="A69" s="189" t="s">
        <v>411</v>
      </c>
      <c r="B69" s="192" t="s">
        <v>412</v>
      </c>
      <c r="C69" s="124" t="s">
        <v>90</v>
      </c>
      <c r="D69" s="171">
        <f>D70+D71+D72</f>
        <v>0</v>
      </c>
      <c r="E69" s="171">
        <f>E70+E71+E72</f>
        <v>0</v>
      </c>
      <c r="F69" s="171">
        <f>F70+F71+F72</f>
        <v>0</v>
      </c>
      <c r="G69" s="171">
        <f>G70+G71+G72</f>
        <v>0</v>
      </c>
      <c r="H69" s="171">
        <f>H70+H71+H72</f>
        <v>0</v>
      </c>
      <c r="N69" s="146"/>
    </row>
    <row r="70" spans="1:14" ht="29.25" customHeight="1">
      <c r="A70" s="235"/>
      <c r="B70" s="233"/>
      <c r="C70" s="127" t="s">
        <v>358</v>
      </c>
      <c r="D70" s="171">
        <v>0</v>
      </c>
      <c r="E70" s="171">
        <v>0</v>
      </c>
      <c r="F70" s="171">
        <v>0</v>
      </c>
      <c r="G70" s="171">
        <v>0</v>
      </c>
      <c r="H70" s="171">
        <v>0</v>
      </c>
      <c r="N70" s="146"/>
    </row>
    <row r="71" spans="1:14" ht="27.75" customHeight="1">
      <c r="A71" s="235"/>
      <c r="B71" s="233"/>
      <c r="C71" s="127" t="s">
        <v>359</v>
      </c>
      <c r="D71" s="171">
        <f>E71+F71+H71</f>
        <v>0</v>
      </c>
      <c r="E71" s="171">
        <f>F71+H71+I71</f>
        <v>0</v>
      </c>
      <c r="F71" s="171">
        <f>H71+I71+J71</f>
        <v>0</v>
      </c>
      <c r="G71" s="171">
        <f>H71+I71+J71</f>
        <v>0</v>
      </c>
      <c r="H71" s="171">
        <f>I71+J71+K71</f>
        <v>0</v>
      </c>
      <c r="N71" s="146"/>
    </row>
    <row r="72" spans="1:14" ht="29.25" customHeight="1">
      <c r="A72" s="246"/>
      <c r="B72" s="234"/>
      <c r="C72" s="124" t="s">
        <v>360</v>
      </c>
      <c r="D72" s="171">
        <v>0</v>
      </c>
      <c r="E72" s="171">
        <v>0</v>
      </c>
      <c r="F72" s="171">
        <v>0</v>
      </c>
      <c r="G72" s="171">
        <v>0</v>
      </c>
      <c r="H72" s="171">
        <v>0</v>
      </c>
      <c r="N72" s="146"/>
    </row>
    <row r="73" spans="1:8" ht="17.25" customHeight="1">
      <c r="A73" s="198" t="s">
        <v>425</v>
      </c>
      <c r="B73" s="199" t="s">
        <v>427</v>
      </c>
      <c r="C73" s="123" t="s">
        <v>90</v>
      </c>
      <c r="D73" s="135">
        <f aca="true" t="shared" si="3" ref="D73:H76">D77</f>
        <v>300000</v>
      </c>
      <c r="E73" s="184">
        <f t="shared" si="3"/>
        <v>0</v>
      </c>
      <c r="F73" s="135">
        <f t="shared" si="3"/>
        <v>300000</v>
      </c>
      <c r="G73" s="135">
        <f>G77</f>
        <v>0</v>
      </c>
      <c r="H73" s="135">
        <f t="shared" si="3"/>
        <v>0</v>
      </c>
    </row>
    <row r="74" spans="1:8" ht="30" customHeight="1">
      <c r="A74" s="207"/>
      <c r="B74" s="187"/>
      <c r="C74" s="125" t="s">
        <v>358</v>
      </c>
      <c r="D74" s="135">
        <f t="shared" si="3"/>
        <v>300000</v>
      </c>
      <c r="E74" s="184">
        <f t="shared" si="3"/>
        <v>0</v>
      </c>
      <c r="F74" s="135">
        <f t="shared" si="3"/>
        <v>300000</v>
      </c>
      <c r="G74" s="135">
        <f>G78</f>
        <v>0</v>
      </c>
      <c r="H74" s="135">
        <f t="shared" si="3"/>
        <v>0</v>
      </c>
    </row>
    <row r="75" spans="1:14" ht="30" customHeight="1">
      <c r="A75" s="207"/>
      <c r="B75" s="187"/>
      <c r="C75" s="125" t="s">
        <v>359</v>
      </c>
      <c r="D75" s="135">
        <f t="shared" si="3"/>
        <v>0</v>
      </c>
      <c r="E75" s="135">
        <f t="shared" si="3"/>
        <v>0</v>
      </c>
      <c r="F75" s="135">
        <f t="shared" si="3"/>
        <v>0</v>
      </c>
      <c r="G75" s="135">
        <f>G79</f>
        <v>0</v>
      </c>
      <c r="H75" s="135">
        <f t="shared" si="3"/>
        <v>0</v>
      </c>
      <c r="N75" s="146"/>
    </row>
    <row r="76" spans="1:14" ht="51" customHeight="1">
      <c r="A76" s="208"/>
      <c r="B76" s="188"/>
      <c r="C76" s="123" t="s">
        <v>360</v>
      </c>
      <c r="D76" s="135">
        <f t="shared" si="3"/>
        <v>0</v>
      </c>
      <c r="E76" s="135">
        <f t="shared" si="3"/>
        <v>0</v>
      </c>
      <c r="F76" s="135">
        <f t="shared" si="3"/>
        <v>0</v>
      </c>
      <c r="G76" s="135">
        <f>G80</f>
        <v>0</v>
      </c>
      <c r="H76" s="135">
        <f t="shared" si="3"/>
        <v>0</v>
      </c>
      <c r="N76" s="146"/>
    </row>
    <row r="77" spans="1:14" ht="18.75" customHeight="1">
      <c r="A77" s="178"/>
      <c r="B77" s="192" t="s">
        <v>427</v>
      </c>
      <c r="C77" s="124" t="s">
        <v>90</v>
      </c>
      <c r="D77" s="171">
        <f>D78+D79+D80</f>
        <v>300000</v>
      </c>
      <c r="E77" s="171">
        <f>E78+E79+E80</f>
        <v>0</v>
      </c>
      <c r="F77" s="171">
        <f>F78+F79+F80</f>
        <v>300000</v>
      </c>
      <c r="G77" s="171">
        <f>G78+G79+G80</f>
        <v>0</v>
      </c>
      <c r="H77" s="171">
        <f>H78+H79+H80</f>
        <v>0</v>
      </c>
      <c r="N77" s="146"/>
    </row>
    <row r="78" spans="1:14" ht="29.25" customHeight="1">
      <c r="A78" s="178"/>
      <c r="B78" s="233"/>
      <c r="C78" s="127" t="s">
        <v>358</v>
      </c>
      <c r="D78" s="171">
        <f>E78+F78+H78</f>
        <v>300000</v>
      </c>
      <c r="E78" s="171">
        <v>0</v>
      </c>
      <c r="F78" s="171">
        <v>300000</v>
      </c>
      <c r="G78" s="171">
        <v>0</v>
      </c>
      <c r="H78" s="171">
        <v>0</v>
      </c>
      <c r="N78" s="146"/>
    </row>
    <row r="79" spans="1:14" ht="27.75" customHeight="1">
      <c r="A79" s="180" t="s">
        <v>426</v>
      </c>
      <c r="B79" s="233"/>
      <c r="C79" s="127" t="s">
        <v>359</v>
      </c>
      <c r="D79" s="171">
        <f>E79+F79+H79</f>
        <v>0</v>
      </c>
      <c r="E79" s="171">
        <f>F79+H79+I79</f>
        <v>0</v>
      </c>
      <c r="F79" s="171">
        <f>H79+I79+J79</f>
        <v>0</v>
      </c>
      <c r="G79" s="171">
        <f>H79+I79+J79</f>
        <v>0</v>
      </c>
      <c r="H79" s="171">
        <f>I79+J79+K79</f>
        <v>0</v>
      </c>
      <c r="N79" s="146"/>
    </row>
    <row r="80" spans="1:14" ht="54.75" customHeight="1">
      <c r="A80" s="178"/>
      <c r="B80" s="234"/>
      <c r="C80" s="124" t="s">
        <v>360</v>
      </c>
      <c r="D80" s="171">
        <v>0</v>
      </c>
      <c r="E80" s="171">
        <v>0</v>
      </c>
      <c r="F80" s="171">
        <v>0</v>
      </c>
      <c r="G80" s="171">
        <v>0</v>
      </c>
      <c r="H80" s="171">
        <v>0</v>
      </c>
      <c r="N80" s="146"/>
    </row>
    <row r="81" spans="1:14" ht="18" customHeight="1">
      <c r="A81" s="213" t="s">
        <v>370</v>
      </c>
      <c r="B81" s="216" t="s">
        <v>393</v>
      </c>
      <c r="C81" s="119" t="s">
        <v>90</v>
      </c>
      <c r="D81" s="138">
        <f>SUM(E81:H81)</f>
        <v>51847991.230000004</v>
      </c>
      <c r="E81" s="138">
        <f>E86+E94+E102+E110</f>
        <v>378824.56</v>
      </c>
      <c r="F81" s="138">
        <f>F82+F83+F84</f>
        <v>50349166.67</v>
      </c>
      <c r="G81" s="138">
        <f aca="true" t="shared" si="4" ref="G81:H83">G86+G94+G102+G110</f>
        <v>560000</v>
      </c>
      <c r="H81" s="138">
        <f t="shared" si="4"/>
        <v>560000</v>
      </c>
      <c r="N81" s="146"/>
    </row>
    <row r="82" spans="1:14" ht="27" customHeight="1">
      <c r="A82" s="214"/>
      <c r="B82" s="217"/>
      <c r="C82" s="119" t="s">
        <v>358</v>
      </c>
      <c r="D82" s="138">
        <f>SUM(E82:H82)</f>
        <v>3370991.23</v>
      </c>
      <c r="E82" s="138">
        <f>E87+E95+E103+E111</f>
        <v>378824.56</v>
      </c>
      <c r="F82" s="138">
        <f>F87+F95+F103+F111+F115</f>
        <v>1872166.67</v>
      </c>
      <c r="G82" s="138">
        <f t="shared" si="4"/>
        <v>560000</v>
      </c>
      <c r="H82" s="138">
        <f t="shared" si="4"/>
        <v>560000</v>
      </c>
      <c r="N82" s="146"/>
    </row>
    <row r="83" spans="1:8" ht="30" customHeight="1">
      <c r="A83" s="214"/>
      <c r="B83" s="217"/>
      <c r="C83" s="119" t="s">
        <v>359</v>
      </c>
      <c r="D83" s="138">
        <f>SUM(E83:H83)</f>
        <v>48477000</v>
      </c>
      <c r="E83" s="138">
        <f>E88+E96+E104+E112</f>
        <v>0</v>
      </c>
      <c r="F83" s="138">
        <f>F116</f>
        <v>48477000</v>
      </c>
      <c r="G83" s="138">
        <f t="shared" si="4"/>
        <v>0</v>
      </c>
      <c r="H83" s="138">
        <f t="shared" si="4"/>
        <v>0</v>
      </c>
    </row>
    <row r="84" spans="1:8" ht="26.25" customHeight="1">
      <c r="A84" s="215"/>
      <c r="B84" s="218"/>
      <c r="C84" s="130" t="s">
        <v>360</v>
      </c>
      <c r="D84" s="138">
        <f>SUM(E84:H84)</f>
        <v>0</v>
      </c>
      <c r="E84" s="138">
        <v>0</v>
      </c>
      <c r="F84" s="138">
        <v>0</v>
      </c>
      <c r="G84" s="138">
        <v>0</v>
      </c>
      <c r="H84" s="138">
        <v>0</v>
      </c>
    </row>
    <row r="85" spans="1:8" ht="15.75" customHeight="1">
      <c r="A85" s="219" t="s">
        <v>394</v>
      </c>
      <c r="B85" s="220"/>
      <c r="C85" s="220"/>
      <c r="D85" s="220"/>
      <c r="E85" s="220"/>
      <c r="F85" s="220"/>
      <c r="G85" s="220"/>
      <c r="H85" s="221"/>
    </row>
    <row r="86" spans="1:8" ht="17.25" customHeight="1">
      <c r="A86" s="207" t="s">
        <v>366</v>
      </c>
      <c r="B86" s="187" t="s">
        <v>395</v>
      </c>
      <c r="C86" s="140" t="s">
        <v>90</v>
      </c>
      <c r="D86" s="141">
        <f>D87+D88+D89</f>
        <v>825171.45</v>
      </c>
      <c r="E86" s="141">
        <f>E87+E88+E89</f>
        <v>107671.45</v>
      </c>
      <c r="F86" s="141">
        <f>F87+F88+F89</f>
        <v>217500</v>
      </c>
      <c r="G86" s="141">
        <f>G87+G88+G89</f>
        <v>250000</v>
      </c>
      <c r="H86" s="141">
        <f>H87+H88+H89</f>
        <v>250000</v>
      </c>
    </row>
    <row r="87" spans="1:8" ht="26.25" customHeight="1">
      <c r="A87" s="207"/>
      <c r="B87" s="187"/>
      <c r="C87" s="125" t="s">
        <v>358</v>
      </c>
      <c r="D87" s="137">
        <f>D91</f>
        <v>825171.45</v>
      </c>
      <c r="E87" s="137">
        <f>E91</f>
        <v>107671.45</v>
      </c>
      <c r="F87" s="137">
        <f>F91</f>
        <v>217500</v>
      </c>
      <c r="G87" s="137">
        <f>G91</f>
        <v>250000</v>
      </c>
      <c r="H87" s="137">
        <f>H91</f>
        <v>250000</v>
      </c>
    </row>
    <row r="88" spans="1:8" ht="25.5" customHeight="1">
      <c r="A88" s="207"/>
      <c r="B88" s="187"/>
      <c r="C88" s="125" t="s">
        <v>359</v>
      </c>
      <c r="D88" s="137">
        <f>D92</f>
        <v>0</v>
      </c>
      <c r="E88" s="135">
        <f aca="true" t="shared" si="5" ref="E88:H89">E92</f>
        <v>0</v>
      </c>
      <c r="F88" s="135">
        <f t="shared" si="5"/>
        <v>0</v>
      </c>
      <c r="G88" s="135">
        <f>G92</f>
        <v>0</v>
      </c>
      <c r="H88" s="135">
        <f t="shared" si="5"/>
        <v>0</v>
      </c>
    </row>
    <row r="89" spans="1:8" ht="24.75" customHeight="1">
      <c r="A89" s="208"/>
      <c r="B89" s="188"/>
      <c r="C89" s="125" t="s">
        <v>360</v>
      </c>
      <c r="D89" s="137">
        <f>D93</f>
        <v>0</v>
      </c>
      <c r="E89" s="135">
        <f t="shared" si="5"/>
        <v>0</v>
      </c>
      <c r="F89" s="135">
        <f t="shared" si="5"/>
        <v>0</v>
      </c>
      <c r="G89" s="135">
        <f>G93</f>
        <v>0</v>
      </c>
      <c r="H89" s="135">
        <f t="shared" si="5"/>
        <v>0</v>
      </c>
    </row>
    <row r="90" spans="1:8" ht="15" customHeight="1">
      <c r="A90" s="189" t="s">
        <v>371</v>
      </c>
      <c r="B90" s="192" t="s">
        <v>413</v>
      </c>
      <c r="C90" s="124" t="s">
        <v>90</v>
      </c>
      <c r="D90" s="171">
        <f>D91+D92+D93</f>
        <v>825171.45</v>
      </c>
      <c r="E90" s="171">
        <f>E91+E92+E93</f>
        <v>107671.45</v>
      </c>
      <c r="F90" s="171">
        <f>F91+F92+F93</f>
        <v>217500</v>
      </c>
      <c r="G90" s="171">
        <f>G91+G92+G93</f>
        <v>250000</v>
      </c>
      <c r="H90" s="171">
        <f>H91+H92+H93</f>
        <v>250000</v>
      </c>
    </row>
    <row r="91" spans="1:8" ht="24.75" customHeight="1">
      <c r="A91" s="190"/>
      <c r="B91" s="193"/>
      <c r="C91" s="127" t="s">
        <v>358</v>
      </c>
      <c r="D91" s="171">
        <f>SUM(E91:H91)</f>
        <v>825171.45</v>
      </c>
      <c r="E91" s="171">
        <v>107671.45</v>
      </c>
      <c r="F91" s="171">
        <v>217500</v>
      </c>
      <c r="G91" s="171">
        <v>250000</v>
      </c>
      <c r="H91" s="171">
        <v>250000</v>
      </c>
    </row>
    <row r="92" spans="1:8" ht="24.75" customHeight="1">
      <c r="A92" s="190"/>
      <c r="B92" s="193"/>
      <c r="C92" s="127" t="s">
        <v>359</v>
      </c>
      <c r="D92" s="171">
        <f>SUM(E92:H92)</f>
        <v>0</v>
      </c>
      <c r="E92" s="171">
        <f>F92+H92+I92</f>
        <v>0</v>
      </c>
      <c r="F92" s="171">
        <f>H92+I92+J92</f>
        <v>0</v>
      </c>
      <c r="G92" s="171">
        <f>H92+I92+J92</f>
        <v>0</v>
      </c>
      <c r="H92" s="171">
        <f>I92+J92+K92</f>
        <v>0</v>
      </c>
    </row>
    <row r="93" spans="1:8" ht="24.75" customHeight="1">
      <c r="A93" s="191"/>
      <c r="B93" s="194"/>
      <c r="C93" s="127" t="s">
        <v>360</v>
      </c>
      <c r="D93" s="171">
        <f>SUM(E93:H93)</f>
        <v>0</v>
      </c>
      <c r="E93" s="171">
        <v>0</v>
      </c>
      <c r="F93" s="171">
        <v>0</v>
      </c>
      <c r="G93" s="171">
        <v>0</v>
      </c>
      <c r="H93" s="171">
        <v>0</v>
      </c>
    </row>
    <row r="94" spans="1:8" ht="18.75" customHeight="1">
      <c r="A94" s="198" t="s">
        <v>362</v>
      </c>
      <c r="B94" s="199" t="s">
        <v>396</v>
      </c>
      <c r="C94" s="123" t="s">
        <v>90</v>
      </c>
      <c r="D94" s="137">
        <f>D95+D96+D97</f>
        <v>2016153.1099999999</v>
      </c>
      <c r="E94" s="137">
        <f>E95+E96+E97</f>
        <v>261153.11</v>
      </c>
      <c r="F94" s="137">
        <f>F95+F96+F97</f>
        <v>1155000</v>
      </c>
      <c r="G94" s="137">
        <f>G95+G96+G97</f>
        <v>300000</v>
      </c>
      <c r="H94" s="137">
        <f>H95+H96+H97</f>
        <v>300000</v>
      </c>
    </row>
    <row r="95" spans="1:8" ht="24.75" customHeight="1">
      <c r="A95" s="190"/>
      <c r="B95" s="193"/>
      <c r="C95" s="125" t="s">
        <v>358</v>
      </c>
      <c r="D95" s="137">
        <f>D99</f>
        <v>2016153.1099999999</v>
      </c>
      <c r="E95" s="137">
        <f>E99</f>
        <v>261153.11</v>
      </c>
      <c r="F95" s="137">
        <f>F99</f>
        <v>1155000</v>
      </c>
      <c r="G95" s="137">
        <f>G99</f>
        <v>300000</v>
      </c>
      <c r="H95" s="137">
        <f>H99</f>
        <v>300000</v>
      </c>
    </row>
    <row r="96" spans="1:8" ht="24.75" customHeight="1">
      <c r="A96" s="190"/>
      <c r="B96" s="193"/>
      <c r="C96" s="125" t="s">
        <v>359</v>
      </c>
      <c r="D96" s="137">
        <f aca="true" t="shared" si="6" ref="D96:H97">D100</f>
        <v>0</v>
      </c>
      <c r="E96" s="137">
        <f t="shared" si="6"/>
        <v>0</v>
      </c>
      <c r="F96" s="137">
        <f t="shared" si="6"/>
        <v>0</v>
      </c>
      <c r="G96" s="137">
        <f>G100</f>
        <v>0</v>
      </c>
      <c r="H96" s="137">
        <f t="shared" si="6"/>
        <v>0</v>
      </c>
    </row>
    <row r="97" spans="1:8" ht="33.75" customHeight="1">
      <c r="A97" s="191"/>
      <c r="B97" s="194"/>
      <c r="C97" s="123" t="s">
        <v>360</v>
      </c>
      <c r="D97" s="137">
        <f t="shared" si="6"/>
        <v>0</v>
      </c>
      <c r="E97" s="137">
        <f t="shared" si="6"/>
        <v>0</v>
      </c>
      <c r="F97" s="137">
        <f t="shared" si="6"/>
        <v>0</v>
      </c>
      <c r="G97" s="137">
        <f>G101</f>
        <v>0</v>
      </c>
      <c r="H97" s="137">
        <f t="shared" si="6"/>
        <v>0</v>
      </c>
    </row>
    <row r="98" spans="1:8" ht="15.75">
      <c r="A98" s="200" t="s">
        <v>415</v>
      </c>
      <c r="B98" s="203" t="s">
        <v>414</v>
      </c>
      <c r="C98" s="124" t="s">
        <v>90</v>
      </c>
      <c r="D98" s="170">
        <f>D99+D100+D101</f>
        <v>2016153.1099999999</v>
      </c>
      <c r="E98" s="171">
        <f>E99+E100+E101</f>
        <v>261153.11</v>
      </c>
      <c r="F98" s="171">
        <f>F99+F100+F101</f>
        <v>1155000</v>
      </c>
      <c r="G98" s="171">
        <f>G99+G100+G101</f>
        <v>300000</v>
      </c>
      <c r="H98" s="171">
        <f>H99+H100+H101</f>
        <v>300000</v>
      </c>
    </row>
    <row r="99" spans="1:8" ht="26.25">
      <c r="A99" s="201"/>
      <c r="B99" s="203"/>
      <c r="C99" s="127" t="s">
        <v>358</v>
      </c>
      <c r="D99" s="170">
        <f>SUM(E99:H99)</f>
        <v>2016153.1099999999</v>
      </c>
      <c r="E99" s="171">
        <v>261153.11</v>
      </c>
      <c r="F99" s="171">
        <v>1155000</v>
      </c>
      <c r="G99" s="171">
        <v>300000</v>
      </c>
      <c r="H99" s="171">
        <v>300000</v>
      </c>
    </row>
    <row r="100" spans="1:8" ht="26.25">
      <c r="A100" s="201"/>
      <c r="B100" s="203"/>
      <c r="C100" s="127" t="s">
        <v>359</v>
      </c>
      <c r="D100" s="170">
        <f>SUM(E100:H100)</f>
        <v>0</v>
      </c>
      <c r="E100" s="171">
        <f>F100+H100+I100</f>
        <v>0</v>
      </c>
      <c r="F100" s="171">
        <f>H100+I100+J100</f>
        <v>0</v>
      </c>
      <c r="G100" s="171">
        <f>H100+I100+J100</f>
        <v>0</v>
      </c>
      <c r="H100" s="171">
        <f>I100+J100+K100</f>
        <v>0</v>
      </c>
    </row>
    <row r="101" spans="1:8" ht="30" customHeight="1">
      <c r="A101" s="202"/>
      <c r="B101" s="203"/>
      <c r="C101" s="124" t="s">
        <v>360</v>
      </c>
      <c r="D101" s="170">
        <f>SUM(E101:H101)</f>
        <v>0</v>
      </c>
      <c r="E101" s="171">
        <v>0</v>
      </c>
      <c r="F101" s="171">
        <v>0</v>
      </c>
      <c r="G101" s="171">
        <v>0</v>
      </c>
      <c r="H101" s="171">
        <v>0</v>
      </c>
    </row>
    <row r="102" spans="1:8" ht="15.75" customHeight="1">
      <c r="A102" s="209" t="s">
        <v>363</v>
      </c>
      <c r="B102" s="212" t="s">
        <v>397</v>
      </c>
      <c r="C102" s="123" t="s">
        <v>90</v>
      </c>
      <c r="D102" s="170">
        <f aca="true" t="shared" si="7" ref="D102:H105">D106</f>
        <v>0</v>
      </c>
      <c r="E102" s="170">
        <f t="shared" si="7"/>
        <v>0</v>
      </c>
      <c r="F102" s="170">
        <f t="shared" si="7"/>
        <v>0</v>
      </c>
      <c r="G102" s="170">
        <f>G106</f>
        <v>0</v>
      </c>
      <c r="H102" s="170">
        <f t="shared" si="7"/>
        <v>0</v>
      </c>
    </row>
    <row r="103" spans="1:8" ht="26.25">
      <c r="A103" s="210"/>
      <c r="B103" s="212"/>
      <c r="C103" s="125" t="s">
        <v>358</v>
      </c>
      <c r="D103" s="170">
        <f t="shared" si="7"/>
        <v>0</v>
      </c>
      <c r="E103" s="170">
        <f t="shared" si="7"/>
        <v>0</v>
      </c>
      <c r="F103" s="170">
        <f t="shared" si="7"/>
        <v>0</v>
      </c>
      <c r="G103" s="170">
        <f>G107</f>
        <v>0</v>
      </c>
      <c r="H103" s="170">
        <f t="shared" si="7"/>
        <v>0</v>
      </c>
    </row>
    <row r="104" spans="1:8" ht="26.25">
      <c r="A104" s="210"/>
      <c r="B104" s="212"/>
      <c r="C104" s="125" t="s">
        <v>359</v>
      </c>
      <c r="D104" s="170">
        <f t="shared" si="7"/>
        <v>0</v>
      </c>
      <c r="E104" s="170">
        <f t="shared" si="7"/>
        <v>0</v>
      </c>
      <c r="F104" s="170">
        <f t="shared" si="7"/>
        <v>0</v>
      </c>
      <c r="G104" s="170">
        <f>G108</f>
        <v>0</v>
      </c>
      <c r="H104" s="170">
        <f t="shared" si="7"/>
        <v>0</v>
      </c>
    </row>
    <row r="105" spans="1:8" ht="33.75" customHeight="1">
      <c r="A105" s="211"/>
      <c r="B105" s="212"/>
      <c r="C105" s="123" t="s">
        <v>360</v>
      </c>
      <c r="D105" s="170">
        <f t="shared" si="7"/>
        <v>0</v>
      </c>
      <c r="E105" s="170">
        <f t="shared" si="7"/>
        <v>0</v>
      </c>
      <c r="F105" s="170">
        <f t="shared" si="7"/>
        <v>0</v>
      </c>
      <c r="G105" s="170">
        <f>G109</f>
        <v>0</v>
      </c>
      <c r="H105" s="170">
        <f t="shared" si="7"/>
        <v>0</v>
      </c>
    </row>
    <row r="106" spans="1:8" ht="15.75">
      <c r="A106" s="204" t="s">
        <v>417</v>
      </c>
      <c r="B106" s="245" t="s">
        <v>416</v>
      </c>
      <c r="C106" s="124" t="s">
        <v>90</v>
      </c>
      <c r="D106" s="171">
        <f>D107+D108+D109</f>
        <v>0</v>
      </c>
      <c r="E106" s="171">
        <f>E107+E108+E109</f>
        <v>0</v>
      </c>
      <c r="F106" s="171">
        <f>F107+F108+F109</f>
        <v>0</v>
      </c>
      <c r="G106" s="171">
        <f>G107+G108+G109</f>
        <v>0</v>
      </c>
      <c r="H106" s="171">
        <f>H107+H108+H109</f>
        <v>0</v>
      </c>
    </row>
    <row r="107" spans="1:8" ht="25.5">
      <c r="A107" s="205"/>
      <c r="B107" s="245"/>
      <c r="C107" s="124" t="s">
        <v>358</v>
      </c>
      <c r="D107" s="171">
        <f>E107+F107+H107</f>
        <v>0</v>
      </c>
      <c r="E107" s="171">
        <v>0</v>
      </c>
      <c r="F107" s="171">
        <v>0</v>
      </c>
      <c r="G107" s="171">
        <v>0</v>
      </c>
      <c r="H107" s="171">
        <v>0</v>
      </c>
    </row>
    <row r="108" spans="1:8" ht="25.5">
      <c r="A108" s="205"/>
      <c r="B108" s="245"/>
      <c r="C108" s="124" t="s">
        <v>359</v>
      </c>
      <c r="D108" s="171">
        <f>E108+F108+H108</f>
        <v>0</v>
      </c>
      <c r="E108" s="171">
        <f>F108+H108+I108</f>
        <v>0</v>
      </c>
      <c r="F108" s="171">
        <f>H108+I108+J108</f>
        <v>0</v>
      </c>
      <c r="G108" s="171">
        <f>H108+I108+J108</f>
        <v>0</v>
      </c>
      <c r="H108" s="171">
        <f>I108+J108+K108</f>
        <v>0</v>
      </c>
    </row>
    <row r="109" spans="1:8" ht="25.5">
      <c r="A109" s="206"/>
      <c r="B109" s="245"/>
      <c r="C109" s="124" t="s">
        <v>360</v>
      </c>
      <c r="D109" s="171">
        <f>E109+F109+H109</f>
        <v>0</v>
      </c>
      <c r="E109" s="171">
        <v>0</v>
      </c>
      <c r="F109" s="171">
        <v>0</v>
      </c>
      <c r="G109" s="171">
        <v>0</v>
      </c>
      <c r="H109" s="171">
        <v>0</v>
      </c>
    </row>
    <row r="110" spans="1:8" ht="15.75">
      <c r="A110" s="195" t="s">
        <v>418</v>
      </c>
      <c r="B110" s="195" t="s">
        <v>419</v>
      </c>
      <c r="C110" s="123" t="s">
        <v>90</v>
      </c>
      <c r="D110" s="170">
        <f>D111+D112+D113</f>
        <v>40000</v>
      </c>
      <c r="E110" s="170">
        <f>E111+E112+E113</f>
        <v>10000</v>
      </c>
      <c r="F110" s="170">
        <f>F111+F112+F113</f>
        <v>10000</v>
      </c>
      <c r="G110" s="170">
        <f>G111+G112+G113</f>
        <v>10000</v>
      </c>
      <c r="H110" s="170">
        <f>H111+H112+H113</f>
        <v>10000</v>
      </c>
    </row>
    <row r="111" spans="1:8" ht="25.5">
      <c r="A111" s="196"/>
      <c r="B111" s="196"/>
      <c r="C111" s="123" t="s">
        <v>358</v>
      </c>
      <c r="D111" s="170">
        <f>SUM(E111:H111)</f>
        <v>40000</v>
      </c>
      <c r="E111" s="172">
        <v>10000</v>
      </c>
      <c r="F111" s="172">
        <v>10000</v>
      </c>
      <c r="G111" s="172">
        <v>10000</v>
      </c>
      <c r="H111" s="172">
        <v>10000</v>
      </c>
    </row>
    <row r="112" spans="1:8" ht="25.5">
      <c r="A112" s="196"/>
      <c r="B112" s="196"/>
      <c r="C112" s="123" t="s">
        <v>359</v>
      </c>
      <c r="D112" s="170">
        <f>SUM(E112:H112)</f>
        <v>0</v>
      </c>
      <c r="E112" s="172">
        <v>0</v>
      </c>
      <c r="F112" s="172">
        <v>0</v>
      </c>
      <c r="G112" s="172">
        <v>0</v>
      </c>
      <c r="H112" s="172">
        <v>0</v>
      </c>
    </row>
    <row r="113" spans="1:8" ht="24" customHeight="1">
      <c r="A113" s="197"/>
      <c r="B113" s="197"/>
      <c r="C113" s="123" t="s">
        <v>360</v>
      </c>
      <c r="D113" s="170">
        <f>SUM(E113:H113)</f>
        <v>0</v>
      </c>
      <c r="E113" s="172">
        <v>0</v>
      </c>
      <c r="F113" s="172">
        <v>0</v>
      </c>
      <c r="G113" s="172">
        <v>0</v>
      </c>
      <c r="H113" s="172">
        <v>0</v>
      </c>
    </row>
    <row r="114" spans="1:8" ht="15.75">
      <c r="A114" s="195" t="s">
        <v>386</v>
      </c>
      <c r="B114" s="195" t="s">
        <v>439</v>
      </c>
      <c r="C114" s="123" t="s">
        <v>90</v>
      </c>
      <c r="D114" s="170">
        <f>D115+D116+D117</f>
        <v>48966666.67</v>
      </c>
      <c r="E114" s="170">
        <f>E115+E116+E117</f>
        <v>0</v>
      </c>
      <c r="F114" s="170">
        <f>F115+F116+F117</f>
        <v>48966666.67</v>
      </c>
      <c r="G114" s="170">
        <f>G115+G116+G117</f>
        <v>0</v>
      </c>
      <c r="H114" s="170">
        <f>H115+H116+H117</f>
        <v>0</v>
      </c>
    </row>
    <row r="115" spans="1:8" ht="25.5">
      <c r="A115" s="196"/>
      <c r="B115" s="196"/>
      <c r="C115" s="123" t="s">
        <v>358</v>
      </c>
      <c r="D115" s="170">
        <f>SUM(E115:H115)</f>
        <v>489666.67</v>
      </c>
      <c r="E115" s="172">
        <v>0</v>
      </c>
      <c r="F115" s="172">
        <v>489666.67</v>
      </c>
      <c r="G115" s="172">
        <v>0</v>
      </c>
      <c r="H115" s="172">
        <v>0</v>
      </c>
    </row>
    <row r="116" spans="1:8" ht="25.5">
      <c r="A116" s="196"/>
      <c r="B116" s="196"/>
      <c r="C116" s="123" t="s">
        <v>359</v>
      </c>
      <c r="D116" s="170">
        <f>SUM(E116:H116)</f>
        <v>48477000</v>
      </c>
      <c r="E116" s="172">
        <v>0</v>
      </c>
      <c r="F116" s="172">
        <v>48477000</v>
      </c>
      <c r="G116" s="172">
        <v>0</v>
      </c>
      <c r="H116" s="172">
        <v>0</v>
      </c>
    </row>
    <row r="117" spans="1:8" ht="24" customHeight="1">
      <c r="A117" s="197"/>
      <c r="B117" s="197"/>
      <c r="C117" s="123" t="s">
        <v>360</v>
      </c>
      <c r="D117" s="170">
        <f>SUM(E117:H117)</f>
        <v>0</v>
      </c>
      <c r="E117" s="172">
        <v>0</v>
      </c>
      <c r="F117" s="172">
        <v>0</v>
      </c>
      <c r="G117" s="172">
        <v>0</v>
      </c>
      <c r="H117" s="172">
        <v>0</v>
      </c>
    </row>
    <row r="123" ht="15.75">
      <c r="K123" s="4" t="s">
        <v>442</v>
      </c>
    </row>
  </sheetData>
  <sheetProtection/>
  <mergeCells count="62">
    <mergeCell ref="B48:B51"/>
    <mergeCell ref="A52:A55"/>
    <mergeCell ref="B65:B68"/>
    <mergeCell ref="B69:B72"/>
    <mergeCell ref="A69:A72"/>
    <mergeCell ref="B52:B55"/>
    <mergeCell ref="B106:B109"/>
    <mergeCell ref="A1:H1"/>
    <mergeCell ref="A3:H3"/>
    <mergeCell ref="A32:A35"/>
    <mergeCell ref="B32:B35"/>
    <mergeCell ref="A36:A39"/>
    <mergeCell ref="B77:B80"/>
    <mergeCell ref="A61:A64"/>
    <mergeCell ref="B61:B64"/>
    <mergeCell ref="A48:A51"/>
    <mergeCell ref="A5:H6"/>
    <mergeCell ref="A19:H19"/>
    <mergeCell ref="A20:A23"/>
    <mergeCell ref="B20:B23"/>
    <mergeCell ref="A7:A9"/>
    <mergeCell ref="B7:B9"/>
    <mergeCell ref="D7:H8"/>
    <mergeCell ref="A2:H2"/>
    <mergeCell ref="A56:H56"/>
    <mergeCell ref="A57:A60"/>
    <mergeCell ref="B57:B60"/>
    <mergeCell ref="A65:A68"/>
    <mergeCell ref="A40:A43"/>
    <mergeCell ref="B40:B43"/>
    <mergeCell ref="A44:A47"/>
    <mergeCell ref="B44:B47"/>
    <mergeCell ref="B36:B39"/>
    <mergeCell ref="A24:A27"/>
    <mergeCell ref="B24:B27"/>
    <mergeCell ref="A28:A31"/>
    <mergeCell ref="B28:B31"/>
    <mergeCell ref="B15:B18"/>
    <mergeCell ref="C7:C9"/>
    <mergeCell ref="A11:A14"/>
    <mergeCell ref="B11:B14"/>
    <mergeCell ref="A15:A18"/>
    <mergeCell ref="A114:A117"/>
    <mergeCell ref="B114:B117"/>
    <mergeCell ref="A73:A76"/>
    <mergeCell ref="B73:B76"/>
    <mergeCell ref="A102:A105"/>
    <mergeCell ref="B102:B105"/>
    <mergeCell ref="A81:A84"/>
    <mergeCell ref="B81:B84"/>
    <mergeCell ref="A85:H85"/>
    <mergeCell ref="A86:A89"/>
    <mergeCell ref="B86:B89"/>
    <mergeCell ref="A90:A93"/>
    <mergeCell ref="B90:B93"/>
    <mergeCell ref="A110:A113"/>
    <mergeCell ref="B110:B113"/>
    <mergeCell ref="A94:A97"/>
    <mergeCell ref="B94:B97"/>
    <mergeCell ref="A98:A101"/>
    <mergeCell ref="B98:B101"/>
    <mergeCell ref="A106:A109"/>
  </mergeCells>
  <printOptions horizontalCentered="1"/>
  <pageMargins left="0.2362204724409449" right="0.2362204724409449" top="0.5511811023622047" bottom="0.15748031496062992" header="0" footer="0"/>
  <pageSetup fitToHeight="5" horizontalDpi="600" verticalDpi="600" orientation="landscape" paperSize="9" scale="89" r:id="rId1"/>
  <rowBreaks count="4" manualBreakCount="4">
    <brk id="27" max="7" man="1"/>
    <brk id="51" max="7" man="1"/>
    <brk id="72" max="7" man="1"/>
    <brk id="93" max="7" man="1"/>
  </rowBreaks>
</worksheet>
</file>

<file path=xl/worksheets/sheet2.xml><?xml version="1.0" encoding="utf-8"?>
<worksheet xmlns="http://schemas.openxmlformats.org/spreadsheetml/2006/main" xmlns:r="http://schemas.openxmlformats.org/officeDocument/2006/relationships">
  <sheetPr>
    <tabColor indexed="35"/>
  </sheetPr>
  <dimension ref="A1:I29"/>
  <sheetViews>
    <sheetView tabSelected="1" view="pageBreakPreview" zoomScale="110" zoomScaleSheetLayoutView="110" zoomScalePageLayoutView="0" workbookViewId="0" topLeftCell="A1">
      <selection activeCell="H9" sqref="H9"/>
    </sheetView>
  </sheetViews>
  <sheetFormatPr defaultColWidth="9.00390625" defaultRowHeight="12.75"/>
  <cols>
    <col min="1" max="1" width="22.00390625" style="0" customWidth="1"/>
    <col min="2" max="2" width="30.75390625" style="0" customWidth="1"/>
    <col min="3" max="3" width="15.875" style="0" customWidth="1"/>
    <col min="4" max="4" width="14.125" style="0" customWidth="1"/>
    <col min="5" max="5" width="15.375" style="0" customWidth="1"/>
    <col min="6" max="6" width="15.25390625" style="0" customWidth="1"/>
    <col min="7" max="8" width="18.75390625" style="0" customWidth="1"/>
    <col min="9" max="9" width="11.375" style="0" customWidth="1"/>
  </cols>
  <sheetData>
    <row r="1" spans="1:8" ht="15.75">
      <c r="A1" s="247" t="s">
        <v>440</v>
      </c>
      <c r="B1" s="247"/>
      <c r="C1" s="247"/>
      <c r="D1" s="247"/>
      <c r="E1" s="247"/>
      <c r="F1" s="247"/>
      <c r="G1" s="247"/>
      <c r="H1" s="247"/>
    </row>
    <row r="2" spans="1:8" ht="13.5" customHeight="1">
      <c r="A2" s="247" t="s">
        <v>435</v>
      </c>
      <c r="B2" s="247"/>
      <c r="C2" s="247"/>
      <c r="D2" s="247"/>
      <c r="E2" s="247"/>
      <c r="F2" s="247"/>
      <c r="G2" s="247"/>
      <c r="H2" s="247"/>
    </row>
    <row r="3" spans="1:9" ht="31.5" customHeight="1">
      <c r="A3" s="229" t="s">
        <v>443</v>
      </c>
      <c r="B3" s="229"/>
      <c r="C3" s="229"/>
      <c r="D3" s="229"/>
      <c r="E3" s="229"/>
      <c r="F3" s="229"/>
      <c r="G3" s="229"/>
      <c r="H3" s="229"/>
      <c r="I3" s="147"/>
    </row>
    <row r="4" spans="1:8" ht="39.75" customHeight="1">
      <c r="A4" s="236" t="s">
        <v>437</v>
      </c>
      <c r="B4" s="236"/>
      <c r="C4" s="236"/>
      <c r="D4" s="236"/>
      <c r="E4" s="236"/>
      <c r="F4" s="236"/>
      <c r="G4" s="236"/>
      <c r="H4" s="236"/>
    </row>
    <row r="5" spans="1:8" ht="15.75" hidden="1">
      <c r="A5" s="17"/>
      <c r="B5" s="17"/>
      <c r="C5" s="17"/>
      <c r="D5" s="17"/>
      <c r="E5" s="17"/>
      <c r="F5" s="17"/>
      <c r="G5" s="17"/>
      <c r="H5" s="17"/>
    </row>
    <row r="6" spans="1:9" ht="68.25" customHeight="1">
      <c r="A6" s="189" t="s">
        <v>210</v>
      </c>
      <c r="B6" s="189" t="s">
        <v>25</v>
      </c>
      <c r="C6" s="189" t="s">
        <v>376</v>
      </c>
      <c r="D6" s="118" t="s">
        <v>377</v>
      </c>
      <c r="E6" s="251" t="s">
        <v>378</v>
      </c>
      <c r="F6" s="252"/>
      <c r="G6" s="252"/>
      <c r="H6" s="253"/>
      <c r="I6" s="148"/>
    </row>
    <row r="7" spans="1:9" ht="12.75">
      <c r="A7" s="246"/>
      <c r="B7" s="246"/>
      <c r="C7" s="246"/>
      <c r="D7" s="117"/>
      <c r="E7" s="132">
        <v>2021</v>
      </c>
      <c r="F7" s="132">
        <v>2022</v>
      </c>
      <c r="G7" s="133">
        <v>2023</v>
      </c>
      <c r="H7" s="133">
        <v>2024</v>
      </c>
      <c r="I7" s="164"/>
    </row>
    <row r="8" spans="1:9" ht="15.75" customHeight="1">
      <c r="A8" s="111">
        <v>1</v>
      </c>
      <c r="B8" s="111">
        <v>2</v>
      </c>
      <c r="C8" s="111">
        <v>3</v>
      </c>
      <c r="D8" s="111">
        <v>4</v>
      </c>
      <c r="E8" s="111">
        <v>5</v>
      </c>
      <c r="F8" s="111">
        <v>6</v>
      </c>
      <c r="G8" s="111">
        <v>7</v>
      </c>
      <c r="H8" s="111">
        <v>7</v>
      </c>
      <c r="I8" s="149"/>
    </row>
    <row r="9" spans="1:9" ht="57" customHeight="1">
      <c r="A9" s="161" t="s">
        <v>13</v>
      </c>
      <c r="B9" s="139" t="s">
        <v>379</v>
      </c>
      <c r="C9" s="168" t="s">
        <v>398</v>
      </c>
      <c r="D9" s="131">
        <f>E9+F9+H9+G9</f>
        <v>67872042.56</v>
      </c>
      <c r="E9" s="131">
        <f>E10+E23</f>
        <v>16059345.42</v>
      </c>
      <c r="F9" s="131">
        <f>F10+F23</f>
        <v>17787229.14</v>
      </c>
      <c r="G9" s="131">
        <f>G10+G23</f>
        <v>16894929</v>
      </c>
      <c r="H9" s="131">
        <f>H10+H23</f>
        <v>17130539</v>
      </c>
      <c r="I9" s="165"/>
    </row>
    <row r="10" spans="1:9" ht="59.25" customHeight="1">
      <c r="A10" s="174" t="s">
        <v>367</v>
      </c>
      <c r="B10" s="175" t="s">
        <v>380</v>
      </c>
      <c r="C10" s="168" t="s">
        <v>398</v>
      </c>
      <c r="D10" s="131">
        <f>E10+F10+H10+G10</f>
        <v>64501051.33</v>
      </c>
      <c r="E10" s="173">
        <f>E11+E12+E13+E14+E15+E16+E17+E20+E21+E22+E18</f>
        <v>15680520.86</v>
      </c>
      <c r="F10" s="173">
        <f>F11+F12+F13+F14+F15+F16+F17+F20+F21+F22</f>
        <v>15915062.47</v>
      </c>
      <c r="G10" s="173">
        <f>G11+G12+G13+G14+G15+G16+G17+G20+G21+G22</f>
        <v>16334929</v>
      </c>
      <c r="H10" s="173">
        <f>H11+H12+H13+H14+H15+H16+H17+H20+H21+H22</f>
        <v>16570539</v>
      </c>
      <c r="I10" s="165"/>
    </row>
    <row r="11" spans="1:9" ht="55.5" customHeight="1">
      <c r="A11" s="158" t="s">
        <v>366</v>
      </c>
      <c r="B11" s="128" t="s">
        <v>381</v>
      </c>
      <c r="C11" s="168" t="s">
        <v>398</v>
      </c>
      <c r="D11" s="131">
        <f aca="true" t="shared" si="0" ref="D11:D28">E11+F11+H11+G11</f>
        <v>23081633.89</v>
      </c>
      <c r="E11" s="143">
        <v>6548186.68</v>
      </c>
      <c r="F11" s="143">
        <v>4471547.21</v>
      </c>
      <c r="G11" s="144">
        <v>6030950</v>
      </c>
      <c r="H11" s="144">
        <v>6030950</v>
      </c>
      <c r="I11" s="150"/>
    </row>
    <row r="12" spans="1:9" ht="93" customHeight="1">
      <c r="A12" s="156" t="s">
        <v>362</v>
      </c>
      <c r="B12" s="112" t="s">
        <v>382</v>
      </c>
      <c r="C12" s="168" t="s">
        <v>398</v>
      </c>
      <c r="D12" s="131">
        <f t="shared" si="0"/>
        <v>162233.86</v>
      </c>
      <c r="E12" s="114">
        <v>38305.26</v>
      </c>
      <c r="F12" s="114">
        <v>54428.6</v>
      </c>
      <c r="G12" s="114">
        <v>34750</v>
      </c>
      <c r="H12" s="114">
        <v>34750</v>
      </c>
      <c r="I12" s="150"/>
    </row>
    <row r="13" spans="1:9" ht="69" customHeight="1">
      <c r="A13" s="155" t="s">
        <v>363</v>
      </c>
      <c r="B13" s="113" t="s">
        <v>383</v>
      </c>
      <c r="C13" s="168" t="s">
        <v>398</v>
      </c>
      <c r="D13" s="131">
        <f t="shared" si="0"/>
        <v>2044950.96</v>
      </c>
      <c r="E13" s="145">
        <v>291000</v>
      </c>
      <c r="F13" s="145">
        <v>753950.96</v>
      </c>
      <c r="G13" s="145">
        <v>500000</v>
      </c>
      <c r="H13" s="145">
        <v>500000</v>
      </c>
      <c r="I13" s="151"/>
    </row>
    <row r="14" spans="1:9" ht="69" customHeight="1">
      <c r="A14" s="160" t="s">
        <v>385</v>
      </c>
      <c r="B14" s="167" t="s">
        <v>384</v>
      </c>
      <c r="C14" s="168" t="s">
        <v>398</v>
      </c>
      <c r="D14" s="131">
        <f t="shared" si="0"/>
        <v>27206377.02</v>
      </c>
      <c r="E14" s="145">
        <v>5571593.06</v>
      </c>
      <c r="F14" s="145">
        <v>8161933.96</v>
      </c>
      <c r="G14" s="145">
        <v>6828620</v>
      </c>
      <c r="H14" s="145">
        <v>6644230</v>
      </c>
      <c r="I14" s="151"/>
    </row>
    <row r="15" spans="1:9" ht="69" customHeight="1">
      <c r="A15" s="159" t="s">
        <v>386</v>
      </c>
      <c r="B15" s="113" t="s">
        <v>387</v>
      </c>
      <c r="C15" s="168" t="s">
        <v>398</v>
      </c>
      <c r="D15" s="131">
        <f t="shared" si="0"/>
        <v>661649.1699999999</v>
      </c>
      <c r="E15" s="145">
        <v>220000</v>
      </c>
      <c r="F15" s="145">
        <v>441649.17</v>
      </c>
      <c r="G15" s="145">
        <v>0</v>
      </c>
      <c r="H15" s="145">
        <v>0</v>
      </c>
      <c r="I15" s="151"/>
    </row>
    <row r="16" spans="1:9" ht="69" customHeight="1">
      <c r="A16" s="159" t="s">
        <v>389</v>
      </c>
      <c r="B16" s="113" t="s">
        <v>388</v>
      </c>
      <c r="C16" s="168" t="s">
        <v>398</v>
      </c>
      <c r="D16" s="131">
        <f t="shared" si="0"/>
        <v>409422.18</v>
      </c>
      <c r="E16" s="145">
        <f>500000-360577.82</f>
        <v>139422.18</v>
      </c>
      <c r="F16" s="145">
        <v>0</v>
      </c>
      <c r="G16" s="145">
        <v>150000</v>
      </c>
      <c r="H16" s="145">
        <v>120000</v>
      </c>
      <c r="I16" s="151"/>
    </row>
    <row r="17" spans="1:9" ht="69" customHeight="1">
      <c r="A17" s="169" t="s">
        <v>423</v>
      </c>
      <c r="B17" s="113" t="s">
        <v>424</v>
      </c>
      <c r="C17" s="168" t="s">
        <v>398</v>
      </c>
      <c r="D17" s="131">
        <f t="shared" si="0"/>
        <v>550000</v>
      </c>
      <c r="E17" s="145">
        <v>0</v>
      </c>
      <c r="F17" s="145">
        <v>0</v>
      </c>
      <c r="G17" s="145">
        <v>50000</v>
      </c>
      <c r="H17" s="145">
        <v>500000</v>
      </c>
      <c r="I17" s="151"/>
    </row>
    <row r="18" spans="1:9" ht="69" customHeight="1">
      <c r="A18" s="177" t="s">
        <v>433</v>
      </c>
      <c r="B18" s="113" t="s">
        <v>434</v>
      </c>
      <c r="C18" s="168" t="s">
        <v>398</v>
      </c>
      <c r="D18" s="131">
        <f t="shared" si="0"/>
        <v>1378840.68</v>
      </c>
      <c r="E18" s="145">
        <v>1378840.68</v>
      </c>
      <c r="F18" s="145">
        <v>0</v>
      </c>
      <c r="G18" s="145">
        <v>0</v>
      </c>
      <c r="H18" s="145">
        <v>0</v>
      </c>
      <c r="I18" s="151"/>
    </row>
    <row r="19" spans="1:9" ht="31.5" customHeight="1">
      <c r="A19" s="248" t="s">
        <v>390</v>
      </c>
      <c r="B19" s="249"/>
      <c r="C19" s="249"/>
      <c r="D19" s="249"/>
      <c r="E19" s="249"/>
      <c r="F19" s="249"/>
      <c r="G19" s="249"/>
      <c r="H19" s="250"/>
      <c r="I19" s="151"/>
    </row>
    <row r="20" spans="1:9" ht="53.25" customHeight="1">
      <c r="A20" s="156" t="s">
        <v>364</v>
      </c>
      <c r="B20" s="168" t="s">
        <v>391</v>
      </c>
      <c r="C20" s="168" t="s">
        <v>398</v>
      </c>
      <c r="D20" s="131">
        <f t="shared" si="0"/>
        <v>8705943.57</v>
      </c>
      <c r="E20" s="115">
        <v>1493173</v>
      </c>
      <c r="F20" s="115">
        <v>1731552.57</v>
      </c>
      <c r="G20" s="115">
        <v>2740609</v>
      </c>
      <c r="H20" s="115">
        <v>2740609</v>
      </c>
      <c r="I20" s="152"/>
    </row>
    <row r="21" spans="1:9" ht="57.75" customHeight="1">
      <c r="A21" s="155" t="s">
        <v>365</v>
      </c>
      <c r="B21" s="124" t="s">
        <v>392</v>
      </c>
      <c r="C21" s="168" t="s">
        <v>398</v>
      </c>
      <c r="D21" s="131">
        <f t="shared" si="0"/>
        <v>0</v>
      </c>
      <c r="E21" s="115">
        <v>0</v>
      </c>
      <c r="F21" s="115">
        <v>0</v>
      </c>
      <c r="G21" s="115">
        <v>0</v>
      </c>
      <c r="H21" s="115">
        <v>0</v>
      </c>
      <c r="I21" s="153"/>
    </row>
    <row r="22" spans="1:9" ht="135" customHeight="1">
      <c r="A22" s="176" t="s">
        <v>428</v>
      </c>
      <c r="B22" s="124" t="s">
        <v>427</v>
      </c>
      <c r="C22" s="168" t="s">
        <v>398</v>
      </c>
      <c r="D22" s="131">
        <f t="shared" si="0"/>
        <v>300000</v>
      </c>
      <c r="E22" s="115">
        <v>0</v>
      </c>
      <c r="F22" s="115">
        <v>300000</v>
      </c>
      <c r="G22" s="115">
        <v>0</v>
      </c>
      <c r="H22" s="115">
        <v>0</v>
      </c>
      <c r="I22" s="153"/>
    </row>
    <row r="23" spans="1:9" ht="147" customHeight="1">
      <c r="A23" s="162" t="s">
        <v>368</v>
      </c>
      <c r="B23" s="129" t="s">
        <v>393</v>
      </c>
      <c r="C23" s="168" t="s">
        <v>398</v>
      </c>
      <c r="D23" s="131">
        <f t="shared" si="0"/>
        <v>3370991.23</v>
      </c>
      <c r="E23" s="142">
        <f>E25+E26+E27+E28</f>
        <v>378824.56</v>
      </c>
      <c r="F23" s="142">
        <f>F25+F26+F27+F28+F29</f>
        <v>1872166.67</v>
      </c>
      <c r="G23" s="142">
        <f>G25+G26+G27+G28</f>
        <v>560000</v>
      </c>
      <c r="H23" s="142">
        <f>H25+H26+H27+H28</f>
        <v>560000</v>
      </c>
      <c r="I23" s="153"/>
    </row>
    <row r="24" spans="1:9" ht="36" customHeight="1">
      <c r="A24" s="230" t="s">
        <v>394</v>
      </c>
      <c r="B24" s="231"/>
      <c r="C24" s="231"/>
      <c r="D24" s="231"/>
      <c r="E24" s="231"/>
      <c r="F24" s="231"/>
      <c r="G24" s="231"/>
      <c r="H24" s="232"/>
      <c r="I24" s="163"/>
    </row>
    <row r="25" spans="1:9" ht="70.5" customHeight="1">
      <c r="A25" s="156" t="s">
        <v>366</v>
      </c>
      <c r="B25" s="112" t="s">
        <v>395</v>
      </c>
      <c r="C25" s="168" t="s">
        <v>398</v>
      </c>
      <c r="D25" s="131">
        <f t="shared" si="0"/>
        <v>825171.45</v>
      </c>
      <c r="E25" s="115">
        <v>107671.45</v>
      </c>
      <c r="F25" s="115">
        <v>217500</v>
      </c>
      <c r="G25" s="115">
        <v>250000</v>
      </c>
      <c r="H25" s="115">
        <v>250000</v>
      </c>
      <c r="I25" s="163"/>
    </row>
    <row r="26" spans="1:9" ht="93" customHeight="1">
      <c r="A26" s="159" t="s">
        <v>362</v>
      </c>
      <c r="B26" s="113" t="s">
        <v>396</v>
      </c>
      <c r="C26" s="168" t="s">
        <v>398</v>
      </c>
      <c r="D26" s="131">
        <f t="shared" si="0"/>
        <v>2016153.1099999999</v>
      </c>
      <c r="E26" s="145">
        <v>261153.11</v>
      </c>
      <c r="F26" s="145">
        <v>1155000</v>
      </c>
      <c r="G26" s="145">
        <v>300000</v>
      </c>
      <c r="H26" s="145">
        <v>300000</v>
      </c>
      <c r="I26" s="154"/>
    </row>
    <row r="27" spans="1:9" ht="78.75" customHeight="1">
      <c r="A27" s="160" t="s">
        <v>363</v>
      </c>
      <c r="B27" s="112" t="s">
        <v>397</v>
      </c>
      <c r="C27" s="168" t="s">
        <v>398</v>
      </c>
      <c r="D27" s="131">
        <f t="shared" si="0"/>
        <v>0</v>
      </c>
      <c r="E27" s="115">
        <v>0</v>
      </c>
      <c r="F27" s="115">
        <v>0</v>
      </c>
      <c r="G27" s="115">
        <v>0</v>
      </c>
      <c r="H27" s="115">
        <v>0</v>
      </c>
      <c r="I27" s="154"/>
    </row>
    <row r="28" spans="1:9" ht="74.25" customHeight="1">
      <c r="A28" s="166" t="s">
        <v>418</v>
      </c>
      <c r="B28" s="112" t="s">
        <v>419</v>
      </c>
      <c r="C28" s="168" t="s">
        <v>420</v>
      </c>
      <c r="D28" s="131">
        <f t="shared" si="0"/>
        <v>40000</v>
      </c>
      <c r="E28" s="115">
        <v>10000</v>
      </c>
      <c r="F28" s="115">
        <v>10000</v>
      </c>
      <c r="G28" s="115">
        <v>10000</v>
      </c>
      <c r="H28" s="115">
        <v>10000</v>
      </c>
      <c r="I28" s="154"/>
    </row>
    <row r="29" spans="1:9" ht="88.5" customHeight="1">
      <c r="A29" s="186" t="s">
        <v>386</v>
      </c>
      <c r="B29" s="112" t="s">
        <v>439</v>
      </c>
      <c r="C29" s="168" t="s">
        <v>420</v>
      </c>
      <c r="D29" s="131">
        <f>E29+F29+H29+G29</f>
        <v>489666.67</v>
      </c>
      <c r="E29" s="115">
        <v>0</v>
      </c>
      <c r="F29" s="115">
        <v>489666.67</v>
      </c>
      <c r="G29" s="115">
        <v>0</v>
      </c>
      <c r="H29" s="115">
        <v>0</v>
      </c>
      <c r="I29" s="154"/>
    </row>
  </sheetData>
  <sheetProtection/>
  <mergeCells count="10">
    <mergeCell ref="A3:H3"/>
    <mergeCell ref="A2:H2"/>
    <mergeCell ref="A1:H1"/>
    <mergeCell ref="A19:H19"/>
    <mergeCell ref="A24:H24"/>
    <mergeCell ref="A6:A7"/>
    <mergeCell ref="B6:B7"/>
    <mergeCell ref="C6:C7"/>
    <mergeCell ref="A4:H4"/>
    <mergeCell ref="E6:H6"/>
  </mergeCells>
  <printOptions/>
  <pageMargins left="0.75" right="0.28" top="0.3" bottom="0.57" header="0.17" footer="0.5"/>
  <pageSetup horizontalDpi="600" verticalDpi="600" orientation="landscape" paperSize="9" scale="79" r:id="rId1"/>
  <rowBreaks count="2" manualBreakCount="2">
    <brk id="15" max="7" man="1"/>
    <brk id="23" max="7" man="1"/>
  </rowBreaks>
</worksheet>
</file>

<file path=xl/worksheets/sheet3.xml><?xml version="1.0" encoding="utf-8"?>
<worksheet xmlns="http://schemas.openxmlformats.org/spreadsheetml/2006/main" xmlns:r="http://schemas.openxmlformats.org/officeDocument/2006/relationships">
  <dimension ref="A1:K161"/>
  <sheetViews>
    <sheetView zoomScalePageLayoutView="0" workbookViewId="0" topLeftCell="A1">
      <selection activeCell="R9" sqref="R9"/>
    </sheetView>
  </sheetViews>
  <sheetFormatPr defaultColWidth="9.00390625" defaultRowHeight="12.75"/>
  <sheetData>
    <row r="1" spans="1:11" ht="15.75">
      <c r="A1" s="104"/>
      <c r="B1" s="105"/>
      <c r="C1" s="105"/>
      <c r="D1" s="105"/>
      <c r="E1" s="105"/>
      <c r="F1" s="105"/>
      <c r="G1" s="105"/>
      <c r="H1" s="105"/>
      <c r="I1" s="105"/>
      <c r="J1" s="105"/>
      <c r="K1" s="105"/>
    </row>
    <row r="2" spans="1:11" ht="15.75">
      <c r="A2" s="106"/>
      <c r="B2" s="107"/>
      <c r="C2" s="107"/>
      <c r="D2" s="107"/>
      <c r="E2" s="107"/>
      <c r="F2" s="107"/>
      <c r="G2" s="107"/>
      <c r="H2" s="107"/>
      <c r="I2" s="107"/>
      <c r="J2" s="107"/>
      <c r="K2" s="107"/>
    </row>
    <row r="3" spans="1:11" ht="15.75">
      <c r="A3" s="106"/>
      <c r="B3" s="107"/>
      <c r="C3" s="107"/>
      <c r="D3" s="107"/>
      <c r="E3" s="107"/>
      <c r="F3" s="107"/>
      <c r="G3" s="107"/>
      <c r="H3" s="107"/>
      <c r="I3" s="107"/>
      <c r="J3" s="107"/>
      <c r="K3" s="107"/>
    </row>
    <row r="4" spans="1:11" ht="15.75">
      <c r="A4" s="108"/>
      <c r="B4" s="109"/>
      <c r="C4" s="109"/>
      <c r="D4" s="109"/>
      <c r="E4" s="109"/>
      <c r="F4" s="109"/>
      <c r="G4" s="109"/>
      <c r="H4" s="109"/>
      <c r="I4" s="109"/>
      <c r="J4" s="109"/>
      <c r="K4" s="109"/>
    </row>
    <row r="5" spans="1:11" ht="15.75">
      <c r="A5" s="108"/>
      <c r="B5" s="110"/>
      <c r="C5" s="110"/>
      <c r="D5" s="110"/>
      <c r="E5" s="110"/>
      <c r="F5" s="110"/>
      <c r="G5" s="110"/>
      <c r="H5" s="110"/>
      <c r="I5" s="110"/>
      <c r="J5" s="110"/>
      <c r="K5" s="110"/>
    </row>
    <row r="6" spans="1:11" ht="15.75">
      <c r="A6" s="108"/>
      <c r="B6" s="110"/>
      <c r="C6" s="110"/>
      <c r="D6" s="110"/>
      <c r="E6" s="110"/>
      <c r="F6" s="110"/>
      <c r="G6" s="110"/>
      <c r="H6" s="110"/>
      <c r="I6" s="110"/>
      <c r="J6" s="110"/>
      <c r="K6" s="110"/>
    </row>
    <row r="7" spans="1:11" ht="15.75">
      <c r="A7" s="18"/>
      <c r="B7" s="18"/>
      <c r="C7" s="18"/>
      <c r="D7" s="18"/>
      <c r="E7" s="18"/>
      <c r="F7" s="18"/>
      <c r="G7" s="18"/>
      <c r="H7" s="18"/>
      <c r="I7" s="18"/>
      <c r="J7" s="18"/>
      <c r="K7" s="18"/>
    </row>
    <row r="8" spans="1:11" ht="15.75">
      <c r="A8" s="25"/>
      <c r="B8" s="26"/>
      <c r="C8" s="26"/>
      <c r="D8" s="27"/>
      <c r="E8" s="27"/>
      <c r="F8" s="26"/>
      <c r="G8" s="28"/>
      <c r="H8" s="28"/>
      <c r="I8" s="28"/>
      <c r="J8" s="28"/>
      <c r="K8" s="29"/>
    </row>
    <row r="9" spans="1:11" ht="409.5">
      <c r="A9" s="30" t="s">
        <v>121</v>
      </c>
      <c r="B9" s="24" t="s">
        <v>122</v>
      </c>
      <c r="C9" s="31" t="s">
        <v>123</v>
      </c>
      <c r="D9" s="32" t="s">
        <v>124</v>
      </c>
      <c r="E9" s="33"/>
      <c r="F9" s="24" t="s">
        <v>50</v>
      </c>
      <c r="G9" s="24" t="s">
        <v>125</v>
      </c>
      <c r="H9" s="24"/>
      <c r="I9" s="24"/>
      <c r="J9" s="24"/>
      <c r="K9" s="15" t="s">
        <v>126</v>
      </c>
    </row>
    <row r="10" spans="1:11" ht="63">
      <c r="A10" s="10"/>
      <c r="B10" s="34"/>
      <c r="C10" s="2"/>
      <c r="D10" s="20" t="s">
        <v>127</v>
      </c>
      <c r="E10" s="20" t="s">
        <v>128</v>
      </c>
      <c r="F10" s="15"/>
      <c r="G10" s="15"/>
      <c r="H10" s="15"/>
      <c r="I10" s="15"/>
      <c r="J10" s="15"/>
      <c r="K10" s="35" t="s">
        <v>129</v>
      </c>
    </row>
    <row r="11" spans="1:11" ht="15.75">
      <c r="A11" s="10">
        <v>1</v>
      </c>
      <c r="B11" s="15">
        <v>2</v>
      </c>
      <c r="C11" s="15">
        <v>3</v>
      </c>
      <c r="D11" s="22" t="s">
        <v>203</v>
      </c>
      <c r="E11" s="22" t="s">
        <v>203</v>
      </c>
      <c r="F11" s="15">
        <v>5</v>
      </c>
      <c r="G11" s="36">
        <v>6</v>
      </c>
      <c r="H11" s="37"/>
      <c r="I11" s="37"/>
      <c r="J11" s="37"/>
      <c r="K11" s="38">
        <v>7</v>
      </c>
    </row>
    <row r="12" spans="1:11" ht="409.5">
      <c r="A12" s="39" t="s">
        <v>71</v>
      </c>
      <c r="B12" s="40"/>
      <c r="C12" s="41"/>
      <c r="D12" s="42"/>
      <c r="E12" s="42"/>
      <c r="F12" s="41"/>
      <c r="G12" s="41"/>
      <c r="H12" s="41"/>
      <c r="I12" s="41"/>
      <c r="J12" s="41"/>
      <c r="K12" s="41"/>
    </row>
    <row r="13" spans="1:11" ht="252">
      <c r="A13" s="43" t="s">
        <v>72</v>
      </c>
      <c r="B13" s="43"/>
      <c r="C13" s="44"/>
      <c r="D13" s="44"/>
      <c r="E13" s="44"/>
      <c r="F13" s="44"/>
      <c r="G13" s="44"/>
      <c r="H13" s="44"/>
      <c r="I13" s="44"/>
      <c r="J13" s="44"/>
      <c r="K13" s="44"/>
    </row>
    <row r="14" spans="1:11" ht="173.25">
      <c r="A14" s="45" t="s">
        <v>73</v>
      </c>
      <c r="B14" s="45"/>
      <c r="C14" s="15"/>
      <c r="D14" s="15"/>
      <c r="E14" s="15"/>
      <c r="F14" s="15"/>
      <c r="G14" s="15"/>
      <c r="H14" s="15"/>
      <c r="I14" s="15"/>
      <c r="J14" s="15"/>
      <c r="K14" s="15"/>
    </row>
    <row r="15" spans="1:11" ht="409.5">
      <c r="A15" s="46" t="s">
        <v>74</v>
      </c>
      <c r="B15" s="13" t="s">
        <v>75</v>
      </c>
      <c r="C15" s="13" t="s">
        <v>76</v>
      </c>
      <c r="D15" s="20" t="s">
        <v>282</v>
      </c>
      <c r="E15" s="20" t="s">
        <v>282</v>
      </c>
      <c r="F15" s="13" t="s">
        <v>283</v>
      </c>
      <c r="G15" s="2"/>
      <c r="H15" s="2"/>
      <c r="I15" s="2"/>
      <c r="J15" s="2"/>
      <c r="K15" s="2"/>
    </row>
    <row r="16" spans="1:11" ht="409.5">
      <c r="A16" s="1" t="s">
        <v>284</v>
      </c>
      <c r="B16" s="13" t="s">
        <v>75</v>
      </c>
      <c r="C16" s="13" t="s">
        <v>285</v>
      </c>
      <c r="D16" s="20" t="s">
        <v>282</v>
      </c>
      <c r="E16" s="20" t="s">
        <v>282</v>
      </c>
      <c r="F16" s="1" t="s">
        <v>286</v>
      </c>
      <c r="G16" s="13"/>
      <c r="H16" s="13"/>
      <c r="I16" s="13"/>
      <c r="J16" s="13"/>
      <c r="K16" s="2"/>
    </row>
    <row r="17" spans="1:11" ht="409.5">
      <c r="A17" s="46" t="s">
        <v>92</v>
      </c>
      <c r="B17" s="13" t="s">
        <v>75</v>
      </c>
      <c r="C17" s="13" t="s">
        <v>76</v>
      </c>
      <c r="D17" s="20" t="s">
        <v>282</v>
      </c>
      <c r="E17" s="20" t="s">
        <v>282</v>
      </c>
      <c r="F17" s="13" t="s">
        <v>93</v>
      </c>
      <c r="G17" s="2"/>
      <c r="H17" s="2"/>
      <c r="I17" s="2"/>
      <c r="J17" s="2"/>
      <c r="K17" s="2"/>
    </row>
    <row r="18" spans="1:11" ht="393.75">
      <c r="A18" s="10" t="s">
        <v>94</v>
      </c>
      <c r="B18" s="8" t="s">
        <v>75</v>
      </c>
      <c r="C18" s="8" t="s">
        <v>285</v>
      </c>
      <c r="D18" s="22" t="s">
        <v>282</v>
      </c>
      <c r="E18" s="22" t="s">
        <v>282</v>
      </c>
      <c r="F18" s="8" t="s">
        <v>95</v>
      </c>
      <c r="G18" s="15"/>
      <c r="H18" s="15"/>
      <c r="I18" s="15"/>
      <c r="J18" s="15"/>
      <c r="K18" s="15"/>
    </row>
    <row r="19" spans="1:11" ht="409.5">
      <c r="A19" s="10" t="s">
        <v>103</v>
      </c>
      <c r="B19" s="8" t="s">
        <v>75</v>
      </c>
      <c r="C19" s="8" t="s">
        <v>285</v>
      </c>
      <c r="D19" s="22" t="s">
        <v>282</v>
      </c>
      <c r="E19" s="22" t="s">
        <v>282</v>
      </c>
      <c r="F19" s="10" t="s">
        <v>15</v>
      </c>
      <c r="G19" s="15"/>
      <c r="H19" s="15"/>
      <c r="I19" s="15"/>
      <c r="J19" s="15"/>
      <c r="K19" s="15"/>
    </row>
    <row r="20" spans="1:11" ht="315">
      <c r="A20" s="46" t="s">
        <v>16</v>
      </c>
      <c r="B20" s="13" t="s">
        <v>75</v>
      </c>
      <c r="C20" s="13" t="s">
        <v>76</v>
      </c>
      <c r="D20" s="20" t="s">
        <v>282</v>
      </c>
      <c r="E20" s="20" t="s">
        <v>282</v>
      </c>
      <c r="F20" s="13" t="s">
        <v>209</v>
      </c>
      <c r="G20" s="1">
        <v>828</v>
      </c>
      <c r="H20" s="1">
        <v>501</v>
      </c>
      <c r="I20" s="47" t="s">
        <v>17</v>
      </c>
      <c r="J20" s="47" t="s">
        <v>18</v>
      </c>
      <c r="K20" s="2">
        <v>2126086.8</v>
      </c>
    </row>
    <row r="21" spans="1:11" ht="299.25">
      <c r="A21" s="10" t="s">
        <v>19</v>
      </c>
      <c r="B21" s="8" t="s">
        <v>75</v>
      </c>
      <c r="C21" s="8" t="s">
        <v>20</v>
      </c>
      <c r="D21" s="22" t="s">
        <v>282</v>
      </c>
      <c r="E21" s="22" t="s">
        <v>282</v>
      </c>
      <c r="F21" s="8" t="s">
        <v>21</v>
      </c>
      <c r="G21" s="10"/>
      <c r="H21" s="10"/>
      <c r="I21" s="16"/>
      <c r="J21" s="16"/>
      <c r="K21" s="15"/>
    </row>
    <row r="22" spans="1:11" ht="267.75">
      <c r="A22" s="45" t="s">
        <v>22</v>
      </c>
      <c r="B22" s="45"/>
      <c r="C22" s="45"/>
      <c r="D22" s="45"/>
      <c r="E22" s="45"/>
      <c r="F22" s="45"/>
      <c r="G22" s="48"/>
      <c r="H22" s="48"/>
      <c r="I22" s="48"/>
      <c r="J22" s="48"/>
      <c r="K22" s="48"/>
    </row>
    <row r="23" spans="1:11" ht="409.5">
      <c r="A23" s="46" t="s">
        <v>98</v>
      </c>
      <c r="B23" s="13" t="s">
        <v>99</v>
      </c>
      <c r="C23" s="13" t="s">
        <v>100</v>
      </c>
      <c r="D23" s="20" t="s">
        <v>282</v>
      </c>
      <c r="E23" s="20" t="s">
        <v>282</v>
      </c>
      <c r="F23" s="13" t="s">
        <v>101</v>
      </c>
      <c r="G23" s="1" t="s">
        <v>102</v>
      </c>
      <c r="H23" s="1">
        <v>501</v>
      </c>
      <c r="I23" s="1">
        <v>980106</v>
      </c>
      <c r="J23" s="1">
        <v>521</v>
      </c>
      <c r="K23" s="2">
        <v>15514.2</v>
      </c>
    </row>
    <row r="24" spans="1:11" ht="409.5">
      <c r="A24" s="1" t="s">
        <v>324</v>
      </c>
      <c r="B24" s="13" t="s">
        <v>99</v>
      </c>
      <c r="C24" s="13" t="s">
        <v>325</v>
      </c>
      <c r="D24" s="20" t="s">
        <v>282</v>
      </c>
      <c r="E24" s="20" t="s">
        <v>282</v>
      </c>
      <c r="F24" s="1" t="s">
        <v>326</v>
      </c>
      <c r="G24" s="31"/>
      <c r="H24" s="31"/>
      <c r="I24" s="31"/>
      <c r="J24" s="31"/>
      <c r="K24" s="31"/>
    </row>
    <row r="25" spans="1:11" ht="283.5">
      <c r="A25" s="46" t="s">
        <v>327</v>
      </c>
      <c r="B25" s="13" t="s">
        <v>99</v>
      </c>
      <c r="C25" s="13" t="s">
        <v>100</v>
      </c>
      <c r="D25" s="20" t="s">
        <v>282</v>
      </c>
      <c r="E25" s="20" t="s">
        <v>282</v>
      </c>
      <c r="F25" s="13" t="s">
        <v>118</v>
      </c>
      <c r="G25" s="2">
        <v>828</v>
      </c>
      <c r="H25" s="2">
        <v>501</v>
      </c>
      <c r="I25" s="2" t="s">
        <v>328</v>
      </c>
      <c r="J25" s="2">
        <v>521</v>
      </c>
      <c r="K25" s="49">
        <v>155302.3</v>
      </c>
    </row>
    <row r="26" spans="1:11" ht="330.75">
      <c r="A26" s="10" t="s">
        <v>329</v>
      </c>
      <c r="B26" s="8" t="s">
        <v>99</v>
      </c>
      <c r="C26" s="8" t="s">
        <v>325</v>
      </c>
      <c r="D26" s="22" t="s">
        <v>282</v>
      </c>
      <c r="E26" s="22" t="s">
        <v>282</v>
      </c>
      <c r="F26" s="8" t="s">
        <v>330</v>
      </c>
      <c r="G26" s="24"/>
      <c r="H26" s="24"/>
      <c r="I26" s="24"/>
      <c r="J26" s="24"/>
      <c r="K26" s="15"/>
    </row>
    <row r="27" spans="1:11" ht="409.5">
      <c r="A27" s="46" t="s">
        <v>147</v>
      </c>
      <c r="B27" s="13" t="s">
        <v>99</v>
      </c>
      <c r="C27" s="13" t="s">
        <v>100</v>
      </c>
      <c r="D27" s="20" t="s">
        <v>148</v>
      </c>
      <c r="E27" s="20" t="s">
        <v>148</v>
      </c>
      <c r="F27" s="13" t="s">
        <v>118</v>
      </c>
      <c r="G27" s="2">
        <v>828</v>
      </c>
      <c r="H27" s="2">
        <v>409</v>
      </c>
      <c r="I27" s="2">
        <v>3150129</v>
      </c>
      <c r="J27" s="2">
        <v>521</v>
      </c>
      <c r="K27" s="2">
        <v>171463.5</v>
      </c>
    </row>
    <row r="28" spans="1:11" ht="409.5">
      <c r="A28" s="10" t="s">
        <v>149</v>
      </c>
      <c r="B28" s="8" t="s">
        <v>99</v>
      </c>
      <c r="C28" s="8" t="s">
        <v>325</v>
      </c>
      <c r="D28" s="22" t="s">
        <v>282</v>
      </c>
      <c r="E28" s="22" t="s">
        <v>282</v>
      </c>
      <c r="F28" s="8" t="s">
        <v>279</v>
      </c>
      <c r="G28" s="24"/>
      <c r="H28" s="24"/>
      <c r="I28" s="24"/>
      <c r="J28" s="24"/>
      <c r="K28" s="24"/>
    </row>
    <row r="29" spans="1:11" ht="378">
      <c r="A29" s="45" t="s">
        <v>280</v>
      </c>
      <c r="B29" s="45"/>
      <c r="C29" s="15"/>
      <c r="D29" s="15"/>
      <c r="E29" s="15"/>
      <c r="F29" s="15"/>
      <c r="G29" s="15"/>
      <c r="H29" s="15"/>
      <c r="I29" s="15"/>
      <c r="J29" s="15"/>
      <c r="K29" s="15"/>
    </row>
    <row r="30" spans="1:11" ht="409.5">
      <c r="A30" s="46" t="s">
        <v>261</v>
      </c>
      <c r="B30" s="13" t="s">
        <v>99</v>
      </c>
      <c r="C30" s="13" t="s">
        <v>262</v>
      </c>
      <c r="D30" s="20" t="s">
        <v>282</v>
      </c>
      <c r="E30" s="20" t="s">
        <v>282</v>
      </c>
      <c r="F30" s="13" t="s">
        <v>119</v>
      </c>
      <c r="G30" s="2">
        <v>828</v>
      </c>
      <c r="H30" s="2">
        <v>705</v>
      </c>
      <c r="I30" s="2">
        <v>4299900</v>
      </c>
      <c r="J30" s="2">
        <v>621</v>
      </c>
      <c r="K30" s="49">
        <v>464.045</v>
      </c>
    </row>
    <row r="31" spans="1:11" ht="267.75">
      <c r="A31" s="10" t="s">
        <v>263</v>
      </c>
      <c r="B31" s="8" t="s">
        <v>99</v>
      </c>
      <c r="C31" s="8" t="s">
        <v>262</v>
      </c>
      <c r="D31" s="22" t="s">
        <v>282</v>
      </c>
      <c r="E31" s="22" t="s">
        <v>282</v>
      </c>
      <c r="F31" s="8" t="s">
        <v>255</v>
      </c>
      <c r="G31" s="24"/>
      <c r="H31" s="24"/>
      <c r="I31" s="24"/>
      <c r="J31" s="24"/>
      <c r="K31" s="15"/>
    </row>
    <row r="32" spans="1:11" ht="393.75">
      <c r="A32" s="46" t="s">
        <v>256</v>
      </c>
      <c r="B32" s="13" t="s">
        <v>99</v>
      </c>
      <c r="C32" s="13" t="s">
        <v>257</v>
      </c>
      <c r="D32" s="20" t="s">
        <v>282</v>
      </c>
      <c r="E32" s="20" t="s">
        <v>282</v>
      </c>
      <c r="F32" s="13" t="s">
        <v>258</v>
      </c>
      <c r="G32" s="2"/>
      <c r="H32" s="2"/>
      <c r="I32" s="2"/>
      <c r="J32" s="2"/>
      <c r="K32" s="2"/>
    </row>
    <row r="33" spans="1:11" ht="267.75">
      <c r="A33" s="10" t="s">
        <v>259</v>
      </c>
      <c r="B33" s="8" t="s">
        <v>99</v>
      </c>
      <c r="C33" s="8" t="s">
        <v>257</v>
      </c>
      <c r="D33" s="22" t="s">
        <v>282</v>
      </c>
      <c r="E33" s="22" t="s">
        <v>282</v>
      </c>
      <c r="F33" s="19" t="s">
        <v>260</v>
      </c>
      <c r="G33" s="15"/>
      <c r="H33" s="15"/>
      <c r="I33" s="15"/>
      <c r="J33" s="15"/>
      <c r="K33" s="15"/>
    </row>
    <row r="34" spans="1:11" ht="409.5">
      <c r="A34" s="46" t="s">
        <v>356</v>
      </c>
      <c r="B34" s="13" t="s">
        <v>99</v>
      </c>
      <c r="C34" s="13" t="s">
        <v>257</v>
      </c>
      <c r="D34" s="20" t="s">
        <v>282</v>
      </c>
      <c r="E34" s="20" t="s">
        <v>282</v>
      </c>
      <c r="F34" s="6" t="s">
        <v>26</v>
      </c>
      <c r="G34" s="2"/>
      <c r="H34" s="2"/>
      <c r="I34" s="2"/>
      <c r="J34" s="2"/>
      <c r="K34" s="2"/>
    </row>
    <row r="35" spans="1:11" ht="393.75">
      <c r="A35" s="10" t="s">
        <v>240</v>
      </c>
      <c r="B35" s="8" t="s">
        <v>99</v>
      </c>
      <c r="C35" s="8" t="s">
        <v>257</v>
      </c>
      <c r="D35" s="22" t="s">
        <v>241</v>
      </c>
      <c r="E35" s="22" t="s">
        <v>241</v>
      </c>
      <c r="F35" s="19" t="s">
        <v>242</v>
      </c>
      <c r="G35" s="15"/>
      <c r="H35" s="15"/>
      <c r="I35" s="15"/>
      <c r="J35" s="15"/>
      <c r="K35" s="15"/>
    </row>
    <row r="36" spans="1:11" ht="409.5">
      <c r="A36" s="45" t="s">
        <v>243</v>
      </c>
      <c r="B36" s="45"/>
      <c r="C36" s="45"/>
      <c r="D36" s="45"/>
      <c r="E36" s="45"/>
      <c r="F36" s="45"/>
      <c r="G36" s="45"/>
      <c r="H36" s="45"/>
      <c r="I36" s="45"/>
      <c r="J36" s="45"/>
      <c r="K36" s="45"/>
    </row>
    <row r="37" spans="1:11" ht="409.5">
      <c r="A37" s="46" t="s">
        <v>244</v>
      </c>
      <c r="B37" s="13" t="s">
        <v>99</v>
      </c>
      <c r="C37" s="13" t="s">
        <v>294</v>
      </c>
      <c r="D37" s="20" t="s">
        <v>282</v>
      </c>
      <c r="E37" s="20" t="s">
        <v>282</v>
      </c>
      <c r="F37" s="6" t="s">
        <v>114</v>
      </c>
      <c r="G37" s="2">
        <v>828</v>
      </c>
      <c r="H37" s="2" t="s">
        <v>295</v>
      </c>
      <c r="I37" s="2" t="s">
        <v>296</v>
      </c>
      <c r="J37" s="2" t="s">
        <v>297</v>
      </c>
      <c r="K37" s="50">
        <v>826657.8</v>
      </c>
    </row>
    <row r="38" spans="1:11" ht="409.5">
      <c r="A38" s="10" t="s">
        <v>349</v>
      </c>
      <c r="B38" s="8" t="s">
        <v>99</v>
      </c>
      <c r="C38" s="8" t="s">
        <v>294</v>
      </c>
      <c r="D38" s="22" t="s">
        <v>282</v>
      </c>
      <c r="E38" s="22" t="s">
        <v>282</v>
      </c>
      <c r="F38" s="10" t="s">
        <v>298</v>
      </c>
      <c r="G38" s="24"/>
      <c r="H38" s="51"/>
      <c r="I38" s="51"/>
      <c r="J38" s="24"/>
      <c r="K38" s="15"/>
    </row>
    <row r="39" spans="1:11" ht="409.5">
      <c r="A39" s="10" t="s">
        <v>299</v>
      </c>
      <c r="B39" s="8" t="s">
        <v>99</v>
      </c>
      <c r="C39" s="8" t="s">
        <v>294</v>
      </c>
      <c r="D39" s="22" t="s">
        <v>282</v>
      </c>
      <c r="E39" s="22" t="s">
        <v>282</v>
      </c>
      <c r="F39" s="8" t="s">
        <v>300</v>
      </c>
      <c r="G39" s="15"/>
      <c r="H39" s="15"/>
      <c r="I39" s="15"/>
      <c r="J39" s="15"/>
      <c r="K39" s="15"/>
    </row>
    <row r="40" spans="1:11" ht="409.5">
      <c r="A40" s="10" t="s">
        <v>278</v>
      </c>
      <c r="B40" s="8" t="s">
        <v>99</v>
      </c>
      <c r="C40" s="8" t="s">
        <v>294</v>
      </c>
      <c r="D40" s="22" t="s">
        <v>282</v>
      </c>
      <c r="E40" s="22" t="s">
        <v>282</v>
      </c>
      <c r="F40" s="10" t="s">
        <v>301</v>
      </c>
      <c r="G40" s="15"/>
      <c r="H40" s="22"/>
      <c r="I40" s="22"/>
      <c r="J40" s="15"/>
      <c r="K40" s="15"/>
    </row>
    <row r="41" spans="1:11" ht="409.5">
      <c r="A41" s="10" t="s">
        <v>217</v>
      </c>
      <c r="B41" s="8" t="s">
        <v>99</v>
      </c>
      <c r="C41" s="8" t="s">
        <v>294</v>
      </c>
      <c r="D41" s="22" t="s">
        <v>282</v>
      </c>
      <c r="E41" s="22" t="s">
        <v>282</v>
      </c>
      <c r="F41" s="8" t="s">
        <v>218</v>
      </c>
      <c r="G41" s="15"/>
      <c r="H41" s="15"/>
      <c r="I41" s="15"/>
      <c r="J41" s="15"/>
      <c r="K41" s="15"/>
    </row>
    <row r="42" spans="1:11" ht="409.5">
      <c r="A42" s="46" t="s">
        <v>219</v>
      </c>
      <c r="B42" s="13" t="s">
        <v>99</v>
      </c>
      <c r="C42" s="13" t="s">
        <v>100</v>
      </c>
      <c r="D42" s="20" t="s">
        <v>282</v>
      </c>
      <c r="E42" s="20" t="s">
        <v>282</v>
      </c>
      <c r="F42" s="6" t="s">
        <v>220</v>
      </c>
      <c r="G42" s="2">
        <v>828</v>
      </c>
      <c r="H42" s="2">
        <v>502</v>
      </c>
      <c r="I42" s="2">
        <v>3549900</v>
      </c>
      <c r="J42" s="2" t="s">
        <v>221</v>
      </c>
      <c r="K42" s="49">
        <v>833302.3</v>
      </c>
    </row>
    <row r="43" spans="1:11" ht="409.5">
      <c r="A43" s="10" t="s">
        <v>14</v>
      </c>
      <c r="B43" s="8" t="s">
        <v>99</v>
      </c>
      <c r="C43" s="8" t="s">
        <v>325</v>
      </c>
      <c r="D43" s="22" t="s">
        <v>282</v>
      </c>
      <c r="E43" s="22" t="s">
        <v>282</v>
      </c>
      <c r="F43" s="8" t="s">
        <v>213</v>
      </c>
      <c r="G43" s="24"/>
      <c r="H43" s="24"/>
      <c r="I43" s="24"/>
      <c r="J43" s="24"/>
      <c r="K43" s="15"/>
    </row>
    <row r="44" spans="1:11" ht="409.5">
      <c r="A44" s="10" t="s">
        <v>214</v>
      </c>
      <c r="B44" s="8" t="s">
        <v>99</v>
      </c>
      <c r="C44" s="8" t="s">
        <v>211</v>
      </c>
      <c r="D44" s="22" t="s">
        <v>282</v>
      </c>
      <c r="E44" s="22" t="s">
        <v>282</v>
      </c>
      <c r="F44" s="8" t="s">
        <v>212</v>
      </c>
      <c r="G44" s="15"/>
      <c r="H44" s="15"/>
      <c r="I44" s="15"/>
      <c r="J44" s="15"/>
      <c r="K44" s="15"/>
    </row>
    <row r="45" spans="1:11" ht="409.5">
      <c r="A45" s="10" t="s">
        <v>9</v>
      </c>
      <c r="B45" s="8" t="s">
        <v>99</v>
      </c>
      <c r="C45" s="8" t="s">
        <v>325</v>
      </c>
      <c r="D45" s="22" t="s">
        <v>282</v>
      </c>
      <c r="E45" s="22" t="s">
        <v>282</v>
      </c>
      <c r="F45" s="8" t="s">
        <v>10</v>
      </c>
      <c r="G45" s="15"/>
      <c r="H45" s="15"/>
      <c r="I45" s="15"/>
      <c r="J45" s="15"/>
      <c r="K45" s="15"/>
    </row>
    <row r="46" spans="1:11" ht="393.75">
      <c r="A46" s="45" t="s">
        <v>11</v>
      </c>
      <c r="B46" s="45"/>
      <c r="C46" s="15"/>
      <c r="D46" s="15"/>
      <c r="E46" s="15"/>
      <c r="F46" s="15"/>
      <c r="G46" s="15"/>
      <c r="H46" s="15"/>
      <c r="I46" s="15"/>
      <c r="J46" s="15"/>
      <c r="K46" s="15"/>
    </row>
    <row r="47" spans="1:11" ht="409.5">
      <c r="A47" s="46" t="s">
        <v>355</v>
      </c>
      <c r="B47" s="13" t="s">
        <v>142</v>
      </c>
      <c r="C47" s="13" t="s">
        <v>143</v>
      </c>
      <c r="D47" s="20" t="s">
        <v>282</v>
      </c>
      <c r="E47" s="20" t="s">
        <v>282</v>
      </c>
      <c r="F47" s="6" t="s">
        <v>144</v>
      </c>
      <c r="G47" s="2">
        <v>806</v>
      </c>
      <c r="H47" s="2">
        <v>412</v>
      </c>
      <c r="I47" s="2">
        <v>3409900</v>
      </c>
      <c r="J47" s="2" t="s">
        <v>221</v>
      </c>
      <c r="K47" s="49">
        <v>16424.12</v>
      </c>
    </row>
    <row r="48" spans="1:11" ht="409.5">
      <c r="A48" s="10" t="s">
        <v>145</v>
      </c>
      <c r="B48" s="8" t="s">
        <v>146</v>
      </c>
      <c r="C48" s="8" t="s">
        <v>143</v>
      </c>
      <c r="D48" s="22" t="s">
        <v>282</v>
      </c>
      <c r="E48" s="22" t="s">
        <v>282</v>
      </c>
      <c r="F48" s="9" t="s">
        <v>154</v>
      </c>
      <c r="G48" s="24"/>
      <c r="H48" s="51"/>
      <c r="I48" s="51"/>
      <c r="J48" s="24"/>
      <c r="K48" s="52"/>
    </row>
    <row r="49" spans="1:11" ht="267.75">
      <c r="A49" s="46" t="s">
        <v>270</v>
      </c>
      <c r="B49" s="13" t="s">
        <v>142</v>
      </c>
      <c r="C49" s="13" t="s">
        <v>152</v>
      </c>
      <c r="D49" s="20" t="s">
        <v>271</v>
      </c>
      <c r="E49" s="20" t="s">
        <v>271</v>
      </c>
      <c r="F49" s="13" t="s">
        <v>272</v>
      </c>
      <c r="G49" s="53"/>
      <c r="H49" s="54"/>
      <c r="I49" s="54"/>
      <c r="J49" s="53"/>
      <c r="K49" s="55"/>
    </row>
    <row r="50" spans="1:11" ht="252">
      <c r="A50" s="56" t="s">
        <v>273</v>
      </c>
      <c r="B50" s="8" t="s">
        <v>146</v>
      </c>
      <c r="C50" s="8" t="s">
        <v>152</v>
      </c>
      <c r="D50" s="22" t="s">
        <v>271</v>
      </c>
      <c r="E50" s="22" t="s">
        <v>271</v>
      </c>
      <c r="F50" s="8" t="s">
        <v>274</v>
      </c>
      <c r="G50" s="57"/>
      <c r="H50" s="58"/>
      <c r="I50" s="58"/>
      <c r="J50" s="57"/>
      <c r="K50" s="59"/>
    </row>
    <row r="51" spans="1:11" ht="204.75">
      <c r="A51" s="45" t="s">
        <v>52</v>
      </c>
      <c r="B51" s="45"/>
      <c r="C51" s="45"/>
      <c r="D51" s="45"/>
      <c r="E51" s="45"/>
      <c r="F51" s="45"/>
      <c r="G51" s="45"/>
      <c r="H51" s="45"/>
      <c r="I51" s="45"/>
      <c r="J51" s="45"/>
      <c r="K51" s="45"/>
    </row>
    <row r="52" spans="1:11" ht="299.25">
      <c r="A52" s="60" t="s">
        <v>245</v>
      </c>
      <c r="B52" s="13" t="s">
        <v>246</v>
      </c>
      <c r="C52" s="13" t="s">
        <v>247</v>
      </c>
      <c r="D52" s="20" t="s">
        <v>248</v>
      </c>
      <c r="E52" s="20" t="s">
        <v>248</v>
      </c>
      <c r="F52" s="6" t="s">
        <v>249</v>
      </c>
      <c r="G52" s="2">
        <v>828</v>
      </c>
      <c r="H52" s="2">
        <v>502</v>
      </c>
      <c r="I52" s="2">
        <v>5223100</v>
      </c>
      <c r="J52" s="2">
        <v>411</v>
      </c>
      <c r="K52" s="61">
        <v>0</v>
      </c>
    </row>
    <row r="53" spans="1:11" ht="299.25">
      <c r="A53" s="60" t="s">
        <v>250</v>
      </c>
      <c r="B53" s="13" t="s">
        <v>246</v>
      </c>
      <c r="C53" s="13" t="s">
        <v>247</v>
      </c>
      <c r="D53" s="20" t="s">
        <v>248</v>
      </c>
      <c r="E53" s="20" t="s">
        <v>248</v>
      </c>
      <c r="F53" s="6" t="s">
        <v>251</v>
      </c>
      <c r="G53" s="2">
        <v>828</v>
      </c>
      <c r="H53" s="2">
        <v>502</v>
      </c>
      <c r="I53" s="2">
        <v>5223100</v>
      </c>
      <c r="J53" s="2">
        <v>411</v>
      </c>
      <c r="K53" s="61">
        <v>0</v>
      </c>
    </row>
    <row r="54" spans="1:11" ht="299.25">
      <c r="A54" s="60" t="s">
        <v>252</v>
      </c>
      <c r="B54" s="13" t="s">
        <v>246</v>
      </c>
      <c r="C54" s="13" t="s">
        <v>247</v>
      </c>
      <c r="D54" s="20" t="s">
        <v>248</v>
      </c>
      <c r="E54" s="20" t="s">
        <v>248</v>
      </c>
      <c r="F54" s="6" t="s">
        <v>253</v>
      </c>
      <c r="G54" s="2">
        <v>828</v>
      </c>
      <c r="H54" s="2">
        <v>502</v>
      </c>
      <c r="I54" s="2">
        <v>5223100</v>
      </c>
      <c r="J54" s="2">
        <v>411</v>
      </c>
      <c r="K54" s="2">
        <v>0</v>
      </c>
    </row>
    <row r="55" spans="1:11" ht="409.5">
      <c r="A55" s="45" t="s">
        <v>254</v>
      </c>
      <c r="B55" s="45"/>
      <c r="C55" s="45"/>
      <c r="D55" s="45"/>
      <c r="E55" s="45"/>
      <c r="F55" s="45"/>
      <c r="G55" s="45"/>
      <c r="H55" s="45"/>
      <c r="I55" s="45"/>
      <c r="J55" s="45"/>
      <c r="K55" s="45"/>
    </row>
    <row r="56" spans="1:11" ht="409.5">
      <c r="A56" s="60" t="s">
        <v>336</v>
      </c>
      <c r="B56" s="13" t="s">
        <v>337</v>
      </c>
      <c r="C56" s="13" t="s">
        <v>338</v>
      </c>
      <c r="D56" s="20" t="s">
        <v>282</v>
      </c>
      <c r="E56" s="20" t="s">
        <v>282</v>
      </c>
      <c r="F56" s="6" t="s">
        <v>339</v>
      </c>
      <c r="G56" s="2"/>
      <c r="H56" s="2"/>
      <c r="I56" s="2"/>
      <c r="J56" s="2"/>
      <c r="K56" s="2"/>
    </row>
    <row r="57" spans="1:11" ht="409.5">
      <c r="A57" s="10" t="s">
        <v>340</v>
      </c>
      <c r="B57" s="8" t="s">
        <v>337</v>
      </c>
      <c r="C57" s="8" t="s">
        <v>341</v>
      </c>
      <c r="D57" s="22" t="s">
        <v>342</v>
      </c>
      <c r="E57" s="22" t="s">
        <v>342</v>
      </c>
      <c r="F57" s="8" t="s">
        <v>343</v>
      </c>
      <c r="G57" s="15"/>
      <c r="H57" s="15"/>
      <c r="I57" s="15"/>
      <c r="J57" s="15"/>
      <c r="K57" s="15"/>
    </row>
    <row r="58" spans="1:11" ht="409.5">
      <c r="A58" s="60" t="s">
        <v>344</v>
      </c>
      <c r="B58" s="13" t="s">
        <v>337</v>
      </c>
      <c r="C58" s="13" t="s">
        <v>338</v>
      </c>
      <c r="D58" s="20" t="s">
        <v>282</v>
      </c>
      <c r="E58" s="20" t="s">
        <v>282</v>
      </c>
      <c r="F58" s="6" t="s">
        <v>345</v>
      </c>
      <c r="G58" s="2"/>
      <c r="H58" s="2"/>
      <c r="I58" s="2"/>
      <c r="J58" s="2"/>
      <c r="K58" s="2"/>
    </row>
    <row r="59" spans="1:11" ht="409.5">
      <c r="A59" s="10" t="s">
        <v>346</v>
      </c>
      <c r="B59" s="8" t="s">
        <v>347</v>
      </c>
      <c r="C59" s="8" t="s">
        <v>338</v>
      </c>
      <c r="D59" s="22" t="s">
        <v>282</v>
      </c>
      <c r="E59" s="22" t="s">
        <v>282</v>
      </c>
      <c r="F59" s="8" t="s">
        <v>343</v>
      </c>
      <c r="G59" s="15"/>
      <c r="H59" s="15"/>
      <c r="I59" s="52"/>
      <c r="J59" s="52"/>
      <c r="K59" s="52"/>
    </row>
    <row r="60" spans="1:11" ht="409.5">
      <c r="A60" s="10" t="s">
        <v>302</v>
      </c>
      <c r="B60" s="8" t="s">
        <v>347</v>
      </c>
      <c r="C60" s="8" t="s">
        <v>338</v>
      </c>
      <c r="D60" s="22" t="s">
        <v>282</v>
      </c>
      <c r="E60" s="22" t="s">
        <v>282</v>
      </c>
      <c r="F60" s="8" t="s">
        <v>153</v>
      </c>
      <c r="G60" s="15"/>
      <c r="H60" s="15"/>
      <c r="I60" s="52"/>
      <c r="J60" s="52"/>
      <c r="K60" s="52"/>
    </row>
    <row r="61" spans="1:11" ht="409.5">
      <c r="A61" s="10" t="s">
        <v>59</v>
      </c>
      <c r="B61" s="8" t="s">
        <v>347</v>
      </c>
      <c r="C61" s="8" t="s">
        <v>338</v>
      </c>
      <c r="D61" s="22" t="s">
        <v>282</v>
      </c>
      <c r="E61" s="22" t="s">
        <v>282</v>
      </c>
      <c r="F61" s="9" t="s">
        <v>60</v>
      </c>
      <c r="G61" s="15"/>
      <c r="H61" s="15"/>
      <c r="I61" s="52"/>
      <c r="J61" s="52"/>
      <c r="K61" s="52"/>
    </row>
    <row r="62" spans="1:11" ht="409.5">
      <c r="A62" s="60" t="s">
        <v>61</v>
      </c>
      <c r="B62" s="13" t="s">
        <v>337</v>
      </c>
      <c r="C62" s="13" t="s">
        <v>338</v>
      </c>
      <c r="D62" s="20" t="s">
        <v>282</v>
      </c>
      <c r="E62" s="20" t="s">
        <v>282</v>
      </c>
      <c r="F62" s="6" t="s">
        <v>62</v>
      </c>
      <c r="G62" s="2"/>
      <c r="H62" s="2"/>
      <c r="I62" s="2"/>
      <c r="J62" s="2"/>
      <c r="K62" s="2"/>
    </row>
    <row r="63" spans="1:11" ht="409.5">
      <c r="A63" s="10" t="s">
        <v>63</v>
      </c>
      <c r="B63" s="8" t="s">
        <v>337</v>
      </c>
      <c r="C63" s="8" t="s">
        <v>338</v>
      </c>
      <c r="D63" s="22" t="s">
        <v>282</v>
      </c>
      <c r="E63" s="22" t="s">
        <v>282</v>
      </c>
      <c r="F63" s="8" t="s">
        <v>64</v>
      </c>
      <c r="G63" s="15"/>
      <c r="H63" s="15"/>
      <c r="I63" s="15"/>
      <c r="J63" s="15"/>
      <c r="K63" s="15"/>
    </row>
    <row r="64" spans="1:11" ht="299.25">
      <c r="A64" s="60" t="s">
        <v>65</v>
      </c>
      <c r="B64" s="13" t="s">
        <v>337</v>
      </c>
      <c r="C64" s="13" t="s">
        <v>66</v>
      </c>
      <c r="D64" s="20" t="s">
        <v>282</v>
      </c>
      <c r="E64" s="20" t="s">
        <v>282</v>
      </c>
      <c r="F64" s="6" t="s">
        <v>67</v>
      </c>
      <c r="G64" s="2"/>
      <c r="H64" s="2"/>
      <c r="I64" s="2"/>
      <c r="J64" s="2"/>
      <c r="K64" s="2"/>
    </row>
    <row r="65" spans="1:11" ht="393.75">
      <c r="A65" s="10" t="s">
        <v>68</v>
      </c>
      <c r="B65" s="8" t="s">
        <v>347</v>
      </c>
      <c r="C65" s="8" t="s">
        <v>338</v>
      </c>
      <c r="D65" s="22" t="s">
        <v>282</v>
      </c>
      <c r="E65" s="22" t="s">
        <v>282</v>
      </c>
      <c r="F65" s="9" t="s">
        <v>69</v>
      </c>
      <c r="G65" s="15"/>
      <c r="H65" s="15"/>
      <c r="I65" s="15"/>
      <c r="J65" s="15"/>
      <c r="K65" s="15"/>
    </row>
    <row r="66" spans="1:11" ht="126">
      <c r="A66" s="62" t="s">
        <v>70</v>
      </c>
      <c r="B66" s="62"/>
      <c r="C66" s="62"/>
      <c r="D66" s="62"/>
      <c r="E66" s="62"/>
      <c r="F66" s="62"/>
      <c r="G66" s="62"/>
      <c r="H66" s="62"/>
      <c r="I66" s="62"/>
      <c r="J66" s="62"/>
      <c r="K66" s="62"/>
    </row>
    <row r="67" spans="1:11" ht="220.5">
      <c r="A67" s="45" t="s">
        <v>4</v>
      </c>
      <c r="B67" s="45"/>
      <c r="C67" s="15"/>
      <c r="D67" s="15"/>
      <c r="E67" s="15"/>
      <c r="F67" s="15"/>
      <c r="G67" s="15"/>
      <c r="H67" s="15"/>
      <c r="I67" s="15"/>
      <c r="J67" s="15"/>
      <c r="K67" s="15"/>
    </row>
    <row r="68" spans="1:11" ht="409.5">
      <c r="A68" s="60" t="s">
        <v>5</v>
      </c>
      <c r="B68" s="13" t="s">
        <v>6</v>
      </c>
      <c r="C68" s="13" t="s">
        <v>7</v>
      </c>
      <c r="D68" s="20" t="s">
        <v>282</v>
      </c>
      <c r="E68" s="20" t="s">
        <v>282</v>
      </c>
      <c r="F68" s="13" t="s">
        <v>8</v>
      </c>
      <c r="G68" s="13"/>
      <c r="H68" s="2"/>
      <c r="I68" s="2"/>
      <c r="J68" s="2"/>
      <c r="K68" s="2"/>
    </row>
    <row r="69" spans="1:11" ht="393.75">
      <c r="A69" s="63" t="s">
        <v>159</v>
      </c>
      <c r="B69" s="8" t="s">
        <v>6</v>
      </c>
      <c r="C69" s="8" t="s">
        <v>7</v>
      </c>
      <c r="D69" s="22" t="s">
        <v>282</v>
      </c>
      <c r="E69" s="22" t="s">
        <v>282</v>
      </c>
      <c r="F69" s="8" t="s">
        <v>160</v>
      </c>
      <c r="G69" s="8"/>
      <c r="H69" s="15"/>
      <c r="I69" s="15"/>
      <c r="J69" s="15"/>
      <c r="K69" s="15"/>
    </row>
    <row r="70" spans="1:11" ht="409.5">
      <c r="A70" s="46" t="s">
        <v>161</v>
      </c>
      <c r="B70" s="13" t="s">
        <v>6</v>
      </c>
      <c r="C70" s="13" t="s">
        <v>7</v>
      </c>
      <c r="D70" s="20" t="s">
        <v>282</v>
      </c>
      <c r="E70" s="20" t="s">
        <v>282</v>
      </c>
      <c r="F70" s="13" t="s">
        <v>162</v>
      </c>
      <c r="G70" s="2"/>
      <c r="H70" s="2"/>
      <c r="I70" s="2"/>
      <c r="J70" s="2"/>
      <c r="K70" s="2"/>
    </row>
    <row r="71" spans="1:11" ht="220.5">
      <c r="A71" s="10" t="s">
        <v>163</v>
      </c>
      <c r="B71" s="8" t="s">
        <v>6</v>
      </c>
      <c r="C71" s="8" t="s">
        <v>7</v>
      </c>
      <c r="D71" s="22" t="s">
        <v>282</v>
      </c>
      <c r="E71" s="22" t="s">
        <v>282</v>
      </c>
      <c r="F71" s="8" t="s">
        <v>164</v>
      </c>
      <c r="G71" s="15"/>
      <c r="H71" s="15"/>
      <c r="I71" s="15"/>
      <c r="J71" s="15"/>
      <c r="K71" s="15"/>
    </row>
    <row r="72" spans="1:11" ht="409.5">
      <c r="A72" s="46" t="s">
        <v>165</v>
      </c>
      <c r="B72" s="13" t="s">
        <v>6</v>
      </c>
      <c r="C72" s="13" t="s">
        <v>7</v>
      </c>
      <c r="D72" s="20" t="s">
        <v>282</v>
      </c>
      <c r="E72" s="20" t="s">
        <v>282</v>
      </c>
      <c r="F72" s="13" t="s">
        <v>166</v>
      </c>
      <c r="G72" s="2"/>
      <c r="H72" s="2"/>
      <c r="I72" s="2"/>
      <c r="J72" s="2"/>
      <c r="K72" s="2"/>
    </row>
    <row r="73" spans="1:11" ht="409.5">
      <c r="A73" s="10" t="s">
        <v>167</v>
      </c>
      <c r="B73" s="8" t="s">
        <v>6</v>
      </c>
      <c r="C73" s="8" t="s">
        <v>7</v>
      </c>
      <c r="D73" s="22" t="s">
        <v>282</v>
      </c>
      <c r="E73" s="22" t="s">
        <v>282</v>
      </c>
      <c r="F73" s="8" t="s">
        <v>168</v>
      </c>
      <c r="G73" s="15"/>
      <c r="H73" s="15"/>
      <c r="I73" s="15"/>
      <c r="J73" s="15"/>
      <c r="K73" s="15"/>
    </row>
    <row r="74" spans="1:11" ht="409.5">
      <c r="A74" s="46" t="s">
        <v>172</v>
      </c>
      <c r="B74" s="13" t="s">
        <v>246</v>
      </c>
      <c r="C74" s="1" t="s">
        <v>173</v>
      </c>
      <c r="D74" s="20" t="s">
        <v>282</v>
      </c>
      <c r="E74" s="20" t="s">
        <v>282</v>
      </c>
      <c r="F74" s="1" t="s">
        <v>174</v>
      </c>
      <c r="G74" s="64"/>
      <c r="H74" s="64"/>
      <c r="I74" s="64"/>
      <c r="J74" s="64"/>
      <c r="K74" s="64"/>
    </row>
    <row r="75" spans="1:11" ht="378">
      <c r="A75" s="10" t="s">
        <v>175</v>
      </c>
      <c r="B75" s="8" t="s">
        <v>246</v>
      </c>
      <c r="C75" s="10" t="s">
        <v>176</v>
      </c>
      <c r="D75" s="22" t="s">
        <v>282</v>
      </c>
      <c r="E75" s="22" t="s">
        <v>282</v>
      </c>
      <c r="F75" s="10" t="s">
        <v>177</v>
      </c>
      <c r="G75" s="65"/>
      <c r="H75" s="65"/>
      <c r="I75" s="65"/>
      <c r="J75" s="65"/>
      <c r="K75" s="65"/>
    </row>
    <row r="76" spans="1:11" ht="409.5">
      <c r="A76" s="10" t="s">
        <v>194</v>
      </c>
      <c r="B76" s="8" t="s">
        <v>246</v>
      </c>
      <c r="C76" s="10" t="s">
        <v>173</v>
      </c>
      <c r="D76" s="22" t="s">
        <v>282</v>
      </c>
      <c r="E76" s="22" t="s">
        <v>282</v>
      </c>
      <c r="F76" s="10" t="s">
        <v>195</v>
      </c>
      <c r="G76" s="65"/>
      <c r="H76" s="65"/>
      <c r="I76" s="65"/>
      <c r="J76" s="65"/>
      <c r="K76" s="65"/>
    </row>
    <row r="77" spans="1:11" ht="236.25">
      <c r="A77" s="45" t="s">
        <v>196</v>
      </c>
      <c r="B77" s="45"/>
      <c r="C77" s="45"/>
      <c r="D77" s="45"/>
      <c r="E77" s="45"/>
      <c r="F77" s="45"/>
      <c r="G77" s="45"/>
      <c r="H77" s="45"/>
      <c r="I77" s="45"/>
      <c r="J77" s="45"/>
      <c r="K77" s="45"/>
    </row>
    <row r="78" spans="1:11" ht="409.5">
      <c r="A78" s="60" t="s">
        <v>197</v>
      </c>
      <c r="B78" s="13" t="s">
        <v>198</v>
      </c>
      <c r="C78" s="66" t="s">
        <v>199</v>
      </c>
      <c r="D78" s="20" t="s">
        <v>282</v>
      </c>
      <c r="E78" s="20" t="s">
        <v>282</v>
      </c>
      <c r="F78" s="6" t="s">
        <v>150</v>
      </c>
      <c r="G78" s="2">
        <v>828</v>
      </c>
      <c r="H78" s="2">
        <v>505</v>
      </c>
      <c r="I78" s="2">
        <v>929900</v>
      </c>
      <c r="J78" s="2">
        <v>621</v>
      </c>
      <c r="K78" s="67">
        <v>5381.519</v>
      </c>
    </row>
    <row r="79" spans="1:11" ht="409.5">
      <c r="A79" s="63" t="s">
        <v>151</v>
      </c>
      <c r="B79" s="8" t="s">
        <v>198</v>
      </c>
      <c r="C79" s="68" t="s">
        <v>199</v>
      </c>
      <c r="D79" s="22" t="s">
        <v>282</v>
      </c>
      <c r="E79" s="22" t="s">
        <v>282</v>
      </c>
      <c r="F79" s="63" t="s">
        <v>78</v>
      </c>
      <c r="G79" s="24"/>
      <c r="H79" s="51"/>
      <c r="I79" s="51"/>
      <c r="J79" s="24"/>
      <c r="K79" s="52"/>
    </row>
    <row r="80" spans="1:11" ht="299.25">
      <c r="A80" s="60" t="s">
        <v>79</v>
      </c>
      <c r="B80" s="13" t="s">
        <v>198</v>
      </c>
      <c r="C80" s="66" t="s">
        <v>199</v>
      </c>
      <c r="D80" s="20" t="s">
        <v>282</v>
      </c>
      <c r="E80" s="20" t="s">
        <v>282</v>
      </c>
      <c r="F80" s="6" t="s">
        <v>80</v>
      </c>
      <c r="G80" s="2"/>
      <c r="H80" s="2"/>
      <c r="I80" s="2"/>
      <c r="J80" s="2"/>
      <c r="K80" s="2"/>
    </row>
    <row r="81" spans="1:11" ht="409.5">
      <c r="A81" s="63" t="s">
        <v>81</v>
      </c>
      <c r="B81" s="8" t="s">
        <v>198</v>
      </c>
      <c r="C81" s="68" t="s">
        <v>199</v>
      </c>
      <c r="D81" s="22" t="s">
        <v>282</v>
      </c>
      <c r="E81" s="22" t="s">
        <v>282</v>
      </c>
      <c r="F81" s="9" t="s">
        <v>108</v>
      </c>
      <c r="G81" s="15"/>
      <c r="H81" s="15"/>
      <c r="I81" s="15"/>
      <c r="J81" s="15"/>
      <c r="K81" s="15"/>
    </row>
    <row r="82" spans="1:11" ht="409.5">
      <c r="A82" s="46" t="s">
        <v>109</v>
      </c>
      <c r="B82" s="13" t="s">
        <v>246</v>
      </c>
      <c r="C82" s="13" t="s">
        <v>110</v>
      </c>
      <c r="D82" s="20" t="s">
        <v>282</v>
      </c>
      <c r="E82" s="20" t="s">
        <v>282</v>
      </c>
      <c r="F82" s="13" t="s">
        <v>111</v>
      </c>
      <c r="G82" s="2"/>
      <c r="H82" s="2"/>
      <c r="I82" s="2"/>
      <c r="J82" s="2"/>
      <c r="K82" s="2"/>
    </row>
    <row r="83" spans="1:11" ht="409.5">
      <c r="A83" s="10" t="s">
        <v>112</v>
      </c>
      <c r="B83" s="21" t="s">
        <v>246</v>
      </c>
      <c r="C83" s="8" t="s">
        <v>110</v>
      </c>
      <c r="D83" s="22" t="s">
        <v>282</v>
      </c>
      <c r="E83" s="22" t="s">
        <v>282</v>
      </c>
      <c r="F83" s="10" t="s">
        <v>113</v>
      </c>
      <c r="G83" s="15"/>
      <c r="H83" s="15"/>
      <c r="I83" s="15"/>
      <c r="J83" s="15"/>
      <c r="K83" s="15"/>
    </row>
    <row r="84" spans="1:11" ht="409.5">
      <c r="A84" s="46" t="s">
        <v>27</v>
      </c>
      <c r="B84" s="13" t="s">
        <v>246</v>
      </c>
      <c r="C84" s="13" t="s">
        <v>110</v>
      </c>
      <c r="D84" s="20" t="s">
        <v>282</v>
      </c>
      <c r="E84" s="20" t="s">
        <v>282</v>
      </c>
      <c r="F84" s="1" t="s">
        <v>28</v>
      </c>
      <c r="G84" s="2"/>
      <c r="H84" s="2"/>
      <c r="I84" s="2"/>
      <c r="J84" s="2"/>
      <c r="K84" s="2"/>
    </row>
    <row r="85" spans="1:11" ht="409.5">
      <c r="A85" s="10" t="s">
        <v>29</v>
      </c>
      <c r="B85" s="21" t="s">
        <v>246</v>
      </c>
      <c r="C85" s="8" t="s">
        <v>110</v>
      </c>
      <c r="D85" s="22" t="s">
        <v>282</v>
      </c>
      <c r="E85" s="22" t="s">
        <v>282</v>
      </c>
      <c r="F85" s="10" t="s">
        <v>30</v>
      </c>
      <c r="G85" s="15"/>
      <c r="H85" s="15"/>
      <c r="I85" s="15"/>
      <c r="J85" s="15"/>
      <c r="K85" s="15"/>
    </row>
    <row r="86" spans="1:11" ht="409.5">
      <c r="A86" s="60" t="s">
        <v>31</v>
      </c>
      <c r="B86" s="13" t="s">
        <v>198</v>
      </c>
      <c r="C86" s="13" t="s">
        <v>32</v>
      </c>
      <c r="D86" s="20" t="s">
        <v>282</v>
      </c>
      <c r="E86" s="20" t="s">
        <v>282</v>
      </c>
      <c r="F86" s="13" t="s">
        <v>33</v>
      </c>
      <c r="G86" s="2">
        <v>828</v>
      </c>
      <c r="H86" s="2">
        <v>505</v>
      </c>
      <c r="I86" s="2">
        <v>29900</v>
      </c>
      <c r="J86" s="2" t="s">
        <v>34</v>
      </c>
      <c r="K86" s="50">
        <v>38936.6</v>
      </c>
    </row>
    <row r="87" spans="1:11" ht="409.5">
      <c r="A87" s="10" t="s">
        <v>35</v>
      </c>
      <c r="B87" s="8" t="s">
        <v>198</v>
      </c>
      <c r="C87" s="8" t="s">
        <v>36</v>
      </c>
      <c r="D87" s="22" t="s">
        <v>282</v>
      </c>
      <c r="E87" s="22" t="s">
        <v>282</v>
      </c>
      <c r="F87" s="10" t="s">
        <v>130</v>
      </c>
      <c r="G87" s="24"/>
      <c r="H87" s="24"/>
      <c r="I87" s="69"/>
      <c r="J87" s="69"/>
      <c r="K87" s="52"/>
    </row>
    <row r="88" spans="1:11" ht="409.5">
      <c r="A88" s="10" t="s">
        <v>131</v>
      </c>
      <c r="B88" s="8" t="s">
        <v>198</v>
      </c>
      <c r="C88" s="8" t="s">
        <v>36</v>
      </c>
      <c r="D88" s="22" t="s">
        <v>282</v>
      </c>
      <c r="E88" s="22" t="s">
        <v>282</v>
      </c>
      <c r="F88" s="10" t="s">
        <v>132</v>
      </c>
      <c r="G88" s="15"/>
      <c r="H88" s="15"/>
      <c r="I88" s="15"/>
      <c r="J88" s="15"/>
      <c r="K88" s="15"/>
    </row>
    <row r="89" spans="1:11" ht="409.5">
      <c r="A89" s="10" t="s">
        <v>133</v>
      </c>
      <c r="B89" s="8" t="s">
        <v>198</v>
      </c>
      <c r="C89" s="8" t="s">
        <v>36</v>
      </c>
      <c r="D89" s="22" t="s">
        <v>282</v>
      </c>
      <c r="E89" s="22" t="s">
        <v>282</v>
      </c>
      <c r="F89" s="8" t="s">
        <v>134</v>
      </c>
      <c r="G89" s="15"/>
      <c r="H89" s="15"/>
      <c r="I89" s="15"/>
      <c r="J89" s="15"/>
      <c r="K89" s="15"/>
    </row>
    <row r="90" spans="1:11" ht="362.25">
      <c r="A90" s="45" t="s">
        <v>135</v>
      </c>
      <c r="B90" s="45"/>
      <c r="C90" s="15"/>
      <c r="D90" s="15"/>
      <c r="E90" s="15"/>
      <c r="F90" s="15"/>
      <c r="G90" s="15"/>
      <c r="H90" s="15"/>
      <c r="I90" s="15"/>
      <c r="J90" s="15"/>
      <c r="K90" s="15"/>
    </row>
    <row r="91" spans="1:11" ht="409.5">
      <c r="A91" s="60" t="s">
        <v>136</v>
      </c>
      <c r="B91" s="13" t="s">
        <v>6</v>
      </c>
      <c r="C91" s="13" t="s">
        <v>137</v>
      </c>
      <c r="D91" s="20" t="s">
        <v>282</v>
      </c>
      <c r="E91" s="20" t="s">
        <v>282</v>
      </c>
      <c r="F91" s="13" t="s">
        <v>138</v>
      </c>
      <c r="G91" s="2">
        <v>828</v>
      </c>
      <c r="H91" s="2">
        <v>505</v>
      </c>
      <c r="I91" s="2">
        <v>29900</v>
      </c>
      <c r="J91" s="2" t="s">
        <v>221</v>
      </c>
      <c r="K91" s="49">
        <v>6047.4</v>
      </c>
    </row>
    <row r="92" spans="1:11" ht="409.5">
      <c r="A92" s="63" t="s">
        <v>139</v>
      </c>
      <c r="B92" s="8" t="s">
        <v>6</v>
      </c>
      <c r="C92" s="8" t="s">
        <v>137</v>
      </c>
      <c r="D92" s="22" t="s">
        <v>282</v>
      </c>
      <c r="E92" s="22" t="s">
        <v>282</v>
      </c>
      <c r="F92" s="70" t="s">
        <v>155</v>
      </c>
      <c r="G92" s="24"/>
      <c r="H92" s="24"/>
      <c r="I92" s="69"/>
      <c r="J92" s="69"/>
      <c r="K92" s="52"/>
    </row>
    <row r="93" spans="1:11" ht="409.5">
      <c r="A93" s="60" t="s">
        <v>156</v>
      </c>
      <c r="B93" s="13" t="s">
        <v>6</v>
      </c>
      <c r="C93" s="13" t="s">
        <v>137</v>
      </c>
      <c r="D93" s="20" t="s">
        <v>282</v>
      </c>
      <c r="E93" s="20" t="s">
        <v>282</v>
      </c>
      <c r="F93" s="6" t="s">
        <v>348</v>
      </c>
      <c r="G93" s="2"/>
      <c r="H93" s="2"/>
      <c r="I93" s="2"/>
      <c r="J93" s="2"/>
      <c r="K93" s="2"/>
    </row>
    <row r="94" spans="1:11" ht="409.5">
      <c r="A94" s="63" t="s">
        <v>350</v>
      </c>
      <c r="B94" s="19" t="s">
        <v>6</v>
      </c>
      <c r="C94" s="19" t="s">
        <v>137</v>
      </c>
      <c r="D94" s="22" t="s">
        <v>282</v>
      </c>
      <c r="E94" s="22" t="s">
        <v>282</v>
      </c>
      <c r="F94" s="19" t="s">
        <v>77</v>
      </c>
      <c r="G94" s="15"/>
      <c r="H94" s="15"/>
      <c r="I94" s="15"/>
      <c r="J94" s="15"/>
      <c r="K94" s="15"/>
    </row>
    <row r="95" spans="1:11" ht="157.5">
      <c r="A95" s="45" t="s">
        <v>239</v>
      </c>
      <c r="B95" s="45"/>
      <c r="C95" s="45"/>
      <c r="D95" s="45"/>
      <c r="E95" s="45"/>
      <c r="F95" s="45"/>
      <c r="G95" s="45"/>
      <c r="H95" s="45"/>
      <c r="I95" s="45"/>
      <c r="J95" s="45"/>
      <c r="K95" s="45"/>
    </row>
    <row r="96" spans="1:11" ht="409.5">
      <c r="A96" s="46" t="s">
        <v>45</v>
      </c>
      <c r="B96" s="13" t="s">
        <v>6</v>
      </c>
      <c r="C96" s="13" t="s">
        <v>46</v>
      </c>
      <c r="D96" s="71" t="s">
        <v>47</v>
      </c>
      <c r="E96" s="71" t="s">
        <v>47</v>
      </c>
      <c r="F96" s="13" t="s">
        <v>120</v>
      </c>
      <c r="G96" s="2">
        <v>828</v>
      </c>
      <c r="H96" s="2">
        <v>113</v>
      </c>
      <c r="I96" s="2">
        <v>920300</v>
      </c>
      <c r="J96" s="2">
        <v>360</v>
      </c>
      <c r="K96" s="49">
        <v>77</v>
      </c>
    </row>
    <row r="97" spans="1:11" ht="330.75">
      <c r="A97" s="10" t="s">
        <v>48</v>
      </c>
      <c r="B97" s="8" t="s">
        <v>6</v>
      </c>
      <c r="C97" s="8" t="s">
        <v>46</v>
      </c>
      <c r="D97" s="72" t="s">
        <v>47</v>
      </c>
      <c r="E97" s="72" t="s">
        <v>47</v>
      </c>
      <c r="F97" s="8" t="s">
        <v>107</v>
      </c>
      <c r="G97" s="48"/>
      <c r="H97" s="48"/>
      <c r="I97" s="48"/>
      <c r="J97" s="48"/>
      <c r="K97" s="45"/>
    </row>
    <row r="98" spans="1:11" ht="409.5">
      <c r="A98" s="46" t="s">
        <v>215</v>
      </c>
      <c r="B98" s="13" t="s">
        <v>6</v>
      </c>
      <c r="C98" s="13" t="s">
        <v>46</v>
      </c>
      <c r="D98" s="20" t="s">
        <v>282</v>
      </c>
      <c r="E98" s="20" t="s">
        <v>282</v>
      </c>
      <c r="F98" s="13" t="s">
        <v>120</v>
      </c>
      <c r="G98" s="64"/>
      <c r="H98" s="64"/>
      <c r="I98" s="64"/>
      <c r="J98" s="64"/>
      <c r="K98" s="64"/>
    </row>
    <row r="99" spans="1:11" ht="409.5">
      <c r="A99" s="10" t="s">
        <v>331</v>
      </c>
      <c r="B99" s="21" t="s">
        <v>6</v>
      </c>
      <c r="C99" s="8" t="s">
        <v>46</v>
      </c>
      <c r="D99" s="22" t="s">
        <v>282</v>
      </c>
      <c r="E99" s="22" t="s">
        <v>282</v>
      </c>
      <c r="F99" s="8" t="s">
        <v>23</v>
      </c>
      <c r="G99" s="65"/>
      <c r="H99" s="65"/>
      <c r="I99" s="65"/>
      <c r="J99" s="65"/>
      <c r="K99" s="65"/>
    </row>
    <row r="100" spans="1:11" ht="157.5">
      <c r="A100" s="62" t="s">
        <v>24</v>
      </c>
      <c r="B100" s="62"/>
      <c r="C100" s="62"/>
      <c r="D100" s="62"/>
      <c r="E100" s="62"/>
      <c r="F100" s="62"/>
      <c r="G100" s="62"/>
      <c r="H100" s="62"/>
      <c r="I100" s="62"/>
      <c r="J100" s="62"/>
      <c r="K100" s="62"/>
    </row>
    <row r="101" spans="1:11" ht="141.75">
      <c r="A101" s="45" t="s">
        <v>225</v>
      </c>
      <c r="B101" s="45"/>
      <c r="C101" s="15"/>
      <c r="D101" s="15"/>
      <c r="E101" s="15"/>
      <c r="F101" s="15"/>
      <c r="G101" s="15"/>
      <c r="H101" s="15"/>
      <c r="I101" s="15"/>
      <c r="J101" s="15"/>
      <c r="K101" s="15"/>
    </row>
    <row r="102" spans="1:11" ht="299.25">
      <c r="A102" s="46" t="s">
        <v>226</v>
      </c>
      <c r="B102" s="13" t="s">
        <v>6</v>
      </c>
      <c r="C102" s="13" t="s">
        <v>7</v>
      </c>
      <c r="D102" s="20" t="s">
        <v>227</v>
      </c>
      <c r="E102" s="20" t="s">
        <v>227</v>
      </c>
      <c r="F102" s="73" t="s">
        <v>228</v>
      </c>
      <c r="G102" s="2"/>
      <c r="H102" s="2"/>
      <c r="I102" s="2"/>
      <c r="J102" s="2"/>
      <c r="K102" s="2"/>
    </row>
    <row r="103" spans="1:11" ht="267.75">
      <c r="A103" s="10" t="s">
        <v>229</v>
      </c>
      <c r="B103" s="8" t="s">
        <v>6</v>
      </c>
      <c r="C103" s="8" t="s">
        <v>7</v>
      </c>
      <c r="D103" s="22" t="s">
        <v>227</v>
      </c>
      <c r="E103" s="22" t="s">
        <v>227</v>
      </c>
      <c r="F103" s="10" t="s">
        <v>230</v>
      </c>
      <c r="G103" s="74"/>
      <c r="H103" s="15"/>
      <c r="I103" s="15"/>
      <c r="J103" s="15"/>
      <c r="K103" s="15"/>
    </row>
    <row r="104" spans="1:11" ht="409.5">
      <c r="A104" s="75" t="s">
        <v>231</v>
      </c>
      <c r="B104" s="13" t="s">
        <v>75</v>
      </c>
      <c r="C104" s="13" t="s">
        <v>232</v>
      </c>
      <c r="D104" s="20" t="s">
        <v>227</v>
      </c>
      <c r="E104" s="20" t="s">
        <v>227</v>
      </c>
      <c r="F104" s="76" t="s">
        <v>233</v>
      </c>
      <c r="G104" s="2"/>
      <c r="H104" s="2"/>
      <c r="I104" s="67"/>
      <c r="J104" s="67"/>
      <c r="K104" s="67"/>
    </row>
    <row r="105" spans="1:11" ht="409.5">
      <c r="A105" s="10" t="s">
        <v>157</v>
      </c>
      <c r="B105" s="10" t="s">
        <v>158</v>
      </c>
      <c r="C105" s="10" t="s">
        <v>281</v>
      </c>
      <c r="D105" s="22" t="s">
        <v>227</v>
      </c>
      <c r="E105" s="22" t="s">
        <v>227</v>
      </c>
      <c r="F105" s="10" t="s">
        <v>216</v>
      </c>
      <c r="G105" s="74"/>
      <c r="H105" s="15"/>
      <c r="I105" s="52"/>
      <c r="J105" s="52"/>
      <c r="K105" s="52"/>
    </row>
    <row r="106" spans="1:11" ht="409.5">
      <c r="A106" s="10" t="s">
        <v>308</v>
      </c>
      <c r="B106" s="10" t="s">
        <v>309</v>
      </c>
      <c r="C106" s="10" t="s">
        <v>310</v>
      </c>
      <c r="D106" s="22" t="s">
        <v>227</v>
      </c>
      <c r="E106" s="22" t="s">
        <v>227</v>
      </c>
      <c r="F106" s="10" t="s">
        <v>311</v>
      </c>
      <c r="G106" s="74"/>
      <c r="H106" s="15"/>
      <c r="I106" s="52"/>
      <c r="J106" s="52"/>
      <c r="K106" s="52"/>
    </row>
    <row r="107" spans="1:11" ht="393.75">
      <c r="A107" s="10" t="s">
        <v>312</v>
      </c>
      <c r="B107" s="8" t="s">
        <v>198</v>
      </c>
      <c r="C107" s="8" t="s">
        <v>232</v>
      </c>
      <c r="D107" s="22" t="s">
        <v>248</v>
      </c>
      <c r="E107" s="22" t="s">
        <v>248</v>
      </c>
      <c r="F107" s="10" t="s">
        <v>313</v>
      </c>
      <c r="G107" s="74"/>
      <c r="H107" s="15"/>
      <c r="I107" s="52"/>
      <c r="J107" s="52"/>
      <c r="K107" s="52"/>
    </row>
    <row r="108" spans="1:11" ht="236.25">
      <c r="A108" s="45" t="s">
        <v>314</v>
      </c>
      <c r="B108" s="45"/>
      <c r="C108" s="45"/>
      <c r="D108" s="45"/>
      <c r="E108" s="45"/>
      <c r="F108" s="45"/>
      <c r="G108" s="45"/>
      <c r="H108" s="45"/>
      <c r="I108" s="45"/>
      <c r="J108" s="45"/>
      <c r="K108" s="45"/>
    </row>
    <row r="109" spans="1:11" ht="283.5">
      <c r="A109" s="77" t="s">
        <v>315</v>
      </c>
      <c r="B109" s="13" t="s">
        <v>198</v>
      </c>
      <c r="C109" s="13" t="s">
        <v>232</v>
      </c>
      <c r="D109" s="20" t="s">
        <v>227</v>
      </c>
      <c r="E109" s="20" t="s">
        <v>227</v>
      </c>
      <c r="F109" s="6" t="s">
        <v>316</v>
      </c>
      <c r="G109" s="2"/>
      <c r="H109" s="2"/>
      <c r="I109" s="2"/>
      <c r="J109" s="2"/>
      <c r="K109" s="2"/>
    </row>
    <row r="110" spans="1:11" ht="362.25">
      <c r="A110" s="10" t="s">
        <v>317</v>
      </c>
      <c r="B110" s="8" t="s">
        <v>198</v>
      </c>
      <c r="C110" s="8" t="s">
        <v>232</v>
      </c>
      <c r="D110" s="22" t="s">
        <v>227</v>
      </c>
      <c r="E110" s="22" t="s">
        <v>227</v>
      </c>
      <c r="F110" s="10" t="s">
        <v>318</v>
      </c>
      <c r="G110" s="15"/>
      <c r="H110" s="15"/>
      <c r="I110" s="15"/>
      <c r="J110" s="15"/>
      <c r="K110" s="15"/>
    </row>
    <row r="111" spans="1:11" ht="409.5">
      <c r="A111" s="10" t="s">
        <v>319</v>
      </c>
      <c r="B111" s="8" t="s">
        <v>198</v>
      </c>
      <c r="C111" s="8" t="s">
        <v>232</v>
      </c>
      <c r="D111" s="22" t="s">
        <v>227</v>
      </c>
      <c r="E111" s="22" t="s">
        <v>227</v>
      </c>
      <c r="F111" s="10" t="s">
        <v>320</v>
      </c>
      <c r="G111" s="15"/>
      <c r="H111" s="15"/>
      <c r="I111" s="15"/>
      <c r="J111" s="15"/>
      <c r="K111" s="15"/>
    </row>
    <row r="112" spans="1:11" ht="283.5">
      <c r="A112" s="78" t="s">
        <v>321</v>
      </c>
      <c r="B112" s="13" t="s">
        <v>198</v>
      </c>
      <c r="C112" s="13" t="s">
        <v>232</v>
      </c>
      <c r="D112" s="20" t="s">
        <v>248</v>
      </c>
      <c r="E112" s="20" t="s">
        <v>248</v>
      </c>
      <c r="F112" s="6" t="s">
        <v>322</v>
      </c>
      <c r="G112" s="2"/>
      <c r="H112" s="2"/>
      <c r="I112" s="2"/>
      <c r="J112" s="2"/>
      <c r="K112" s="2"/>
    </row>
    <row r="113" spans="1:11" ht="362.25">
      <c r="A113" s="10" t="s">
        <v>323</v>
      </c>
      <c r="B113" s="8" t="s">
        <v>198</v>
      </c>
      <c r="C113" s="8" t="s">
        <v>232</v>
      </c>
      <c r="D113" s="22" t="s">
        <v>248</v>
      </c>
      <c r="E113" s="22" t="s">
        <v>248</v>
      </c>
      <c r="F113" s="10" t="s">
        <v>304</v>
      </c>
      <c r="G113" s="15"/>
      <c r="H113" s="15"/>
      <c r="I113" s="15"/>
      <c r="J113" s="15"/>
      <c r="K113" s="15"/>
    </row>
    <row r="114" spans="1:11" ht="409.5">
      <c r="A114" s="10" t="s">
        <v>305</v>
      </c>
      <c r="B114" s="8" t="s">
        <v>198</v>
      </c>
      <c r="C114" s="8" t="s">
        <v>232</v>
      </c>
      <c r="D114" s="22" t="s">
        <v>227</v>
      </c>
      <c r="E114" s="22" t="s">
        <v>227</v>
      </c>
      <c r="F114" s="10" t="s">
        <v>306</v>
      </c>
      <c r="G114" s="15"/>
      <c r="H114" s="15"/>
      <c r="I114" s="15"/>
      <c r="J114" s="15"/>
      <c r="K114" s="15"/>
    </row>
    <row r="115" spans="1:11" ht="283.5">
      <c r="A115" s="62" t="s">
        <v>307</v>
      </c>
      <c r="B115" s="62"/>
      <c r="C115" s="79"/>
      <c r="D115" s="79"/>
      <c r="E115" s="79"/>
      <c r="F115" s="79"/>
      <c r="G115" s="79"/>
      <c r="H115" s="79"/>
      <c r="I115" s="79"/>
      <c r="J115" s="79"/>
      <c r="K115" s="79"/>
    </row>
    <row r="116" spans="1:11" ht="409.5">
      <c r="A116" s="45" t="s">
        <v>178</v>
      </c>
      <c r="B116" s="45"/>
      <c r="C116" s="15"/>
      <c r="D116" s="15"/>
      <c r="E116" s="15"/>
      <c r="F116" s="15"/>
      <c r="G116" s="15"/>
      <c r="H116" s="15"/>
      <c r="I116" s="15"/>
      <c r="J116" s="15"/>
      <c r="K116" s="15"/>
    </row>
    <row r="117" spans="1:11" ht="409.5">
      <c r="A117" s="46" t="s">
        <v>104</v>
      </c>
      <c r="B117" s="13" t="s">
        <v>198</v>
      </c>
      <c r="C117" s="13" t="s">
        <v>105</v>
      </c>
      <c r="D117" s="7" t="s">
        <v>106</v>
      </c>
      <c r="E117" s="7" t="s">
        <v>106</v>
      </c>
      <c r="F117" s="13" t="s">
        <v>97</v>
      </c>
      <c r="G117" s="2"/>
      <c r="H117" s="2"/>
      <c r="I117" s="2"/>
      <c r="J117" s="2"/>
      <c r="K117" s="2"/>
    </row>
    <row r="118" spans="1:11" ht="409.5">
      <c r="A118" s="10" t="s">
        <v>1</v>
      </c>
      <c r="B118" s="8" t="s">
        <v>198</v>
      </c>
      <c r="C118" s="8" t="s">
        <v>105</v>
      </c>
      <c r="D118" s="11" t="s">
        <v>2</v>
      </c>
      <c r="E118" s="11" t="s">
        <v>2</v>
      </c>
      <c r="F118" s="8" t="s">
        <v>3</v>
      </c>
      <c r="G118" s="15"/>
      <c r="H118" s="15"/>
      <c r="I118" s="15"/>
      <c r="J118" s="15"/>
      <c r="K118" s="15"/>
    </row>
    <row r="119" spans="1:11" ht="409.5">
      <c r="A119" s="10" t="s">
        <v>334</v>
      </c>
      <c r="B119" s="8" t="s">
        <v>198</v>
      </c>
      <c r="C119" s="8" t="s">
        <v>105</v>
      </c>
      <c r="D119" s="11" t="s">
        <v>335</v>
      </c>
      <c r="E119" s="11" t="s">
        <v>335</v>
      </c>
      <c r="F119" s="8" t="s">
        <v>333</v>
      </c>
      <c r="G119" s="15"/>
      <c r="H119" s="15"/>
      <c r="I119" s="15"/>
      <c r="J119" s="15"/>
      <c r="K119" s="15"/>
    </row>
    <row r="120" spans="1:11" ht="409.5">
      <c r="A120" s="46" t="s">
        <v>235</v>
      </c>
      <c r="B120" s="13" t="s">
        <v>236</v>
      </c>
      <c r="C120" s="13" t="s">
        <v>105</v>
      </c>
      <c r="D120" s="7" t="s">
        <v>237</v>
      </c>
      <c r="E120" s="7" t="s">
        <v>237</v>
      </c>
      <c r="F120" s="13" t="s">
        <v>238</v>
      </c>
      <c r="G120" s="2"/>
      <c r="H120" s="2"/>
      <c r="I120" s="2"/>
      <c r="J120" s="2"/>
      <c r="K120" s="2"/>
    </row>
    <row r="121" spans="1:11" ht="378">
      <c r="A121" s="10" t="s">
        <v>82</v>
      </c>
      <c r="B121" s="8" t="s">
        <v>198</v>
      </c>
      <c r="C121" s="8" t="s">
        <v>105</v>
      </c>
      <c r="D121" s="11" t="s">
        <v>237</v>
      </c>
      <c r="E121" s="11" t="s">
        <v>237</v>
      </c>
      <c r="F121" s="10" t="s">
        <v>83</v>
      </c>
      <c r="G121" s="15"/>
      <c r="H121" s="15"/>
      <c r="I121" s="15"/>
      <c r="J121" s="15"/>
      <c r="K121" s="15"/>
    </row>
    <row r="122" spans="1:11" ht="409.5">
      <c r="A122" s="10" t="s">
        <v>84</v>
      </c>
      <c r="B122" s="8" t="s">
        <v>198</v>
      </c>
      <c r="C122" s="8" t="s">
        <v>105</v>
      </c>
      <c r="D122" s="11" t="s">
        <v>85</v>
      </c>
      <c r="E122" s="11" t="s">
        <v>85</v>
      </c>
      <c r="F122" s="8" t="s">
        <v>86</v>
      </c>
      <c r="G122" s="15"/>
      <c r="H122" s="15"/>
      <c r="I122" s="15"/>
      <c r="J122" s="15"/>
      <c r="K122" s="15"/>
    </row>
    <row r="123" spans="1:11" ht="409.5">
      <c r="A123" s="10" t="s">
        <v>87</v>
      </c>
      <c r="B123" s="8" t="s">
        <v>198</v>
      </c>
      <c r="C123" s="8" t="s">
        <v>105</v>
      </c>
      <c r="D123" s="11" t="s">
        <v>88</v>
      </c>
      <c r="E123" s="11" t="s">
        <v>88</v>
      </c>
      <c r="F123" s="8" t="s">
        <v>224</v>
      </c>
      <c r="G123" s="23"/>
      <c r="H123" s="23"/>
      <c r="I123" s="23"/>
      <c r="J123" s="23"/>
      <c r="K123" s="23"/>
    </row>
    <row r="124" spans="1:11" ht="409.5">
      <c r="A124" s="10" t="s">
        <v>96</v>
      </c>
      <c r="B124" s="8" t="s">
        <v>198</v>
      </c>
      <c r="C124" s="8" t="s">
        <v>105</v>
      </c>
      <c r="D124" s="22" t="s">
        <v>282</v>
      </c>
      <c r="E124" s="22" t="s">
        <v>282</v>
      </c>
      <c r="F124" s="8" t="s">
        <v>91</v>
      </c>
      <c r="G124" s="80">
        <v>828</v>
      </c>
      <c r="H124" s="80">
        <v>501</v>
      </c>
      <c r="I124" s="80">
        <v>9980000</v>
      </c>
      <c r="J124" s="12">
        <v>530</v>
      </c>
      <c r="K124" s="12">
        <v>2863.4</v>
      </c>
    </row>
    <row r="125" spans="1:11" ht="409.5">
      <c r="A125" s="10" t="s">
        <v>0</v>
      </c>
      <c r="B125" s="8" t="s">
        <v>198</v>
      </c>
      <c r="C125" s="8" t="s">
        <v>105</v>
      </c>
      <c r="D125" s="22" t="s">
        <v>282</v>
      </c>
      <c r="E125" s="22" t="s">
        <v>282</v>
      </c>
      <c r="F125" s="10" t="s">
        <v>169</v>
      </c>
      <c r="G125" s="24"/>
      <c r="H125" s="24"/>
      <c r="I125" s="24"/>
      <c r="J125" s="24"/>
      <c r="K125" s="24"/>
    </row>
    <row r="126" spans="1:11" ht="378">
      <c r="A126" s="81" t="s">
        <v>170</v>
      </c>
      <c r="B126" s="82"/>
      <c r="C126" s="82"/>
      <c r="D126" s="82"/>
      <c r="E126" s="82"/>
      <c r="F126" s="82"/>
      <c r="G126" s="82"/>
      <c r="H126" s="82"/>
      <c r="I126" s="82"/>
      <c r="J126" s="82"/>
      <c r="K126" s="83">
        <v>475232.1</v>
      </c>
    </row>
    <row r="127" spans="1:11" ht="409.5">
      <c r="A127" s="45" t="s">
        <v>171</v>
      </c>
      <c r="B127" s="45"/>
      <c r="C127" s="15"/>
      <c r="D127" s="15"/>
      <c r="E127" s="15"/>
      <c r="F127" s="15"/>
      <c r="G127" s="15"/>
      <c r="H127" s="15"/>
      <c r="I127" s="15"/>
      <c r="J127" s="15"/>
      <c r="K127" s="15"/>
    </row>
    <row r="128" spans="1:11" ht="409.5">
      <c r="A128" s="46" t="s">
        <v>275</v>
      </c>
      <c r="B128" s="13" t="s">
        <v>276</v>
      </c>
      <c r="C128" s="84" t="s">
        <v>277</v>
      </c>
      <c r="D128" s="20" t="s">
        <v>282</v>
      </c>
      <c r="E128" s="20" t="s">
        <v>282</v>
      </c>
      <c r="F128" s="6" t="s">
        <v>303</v>
      </c>
      <c r="G128" s="2"/>
      <c r="H128" s="2"/>
      <c r="I128" s="2"/>
      <c r="J128" s="2"/>
      <c r="K128" s="2"/>
    </row>
    <row r="129" spans="1:11" ht="409.5">
      <c r="A129" s="1" t="s">
        <v>180</v>
      </c>
      <c r="B129" s="13" t="s">
        <v>198</v>
      </c>
      <c r="C129" s="13" t="s">
        <v>105</v>
      </c>
      <c r="D129" s="20" t="s">
        <v>282</v>
      </c>
      <c r="E129" s="20" t="s">
        <v>282</v>
      </c>
      <c r="F129" s="6" t="s">
        <v>206</v>
      </c>
      <c r="G129" s="85"/>
      <c r="H129" s="85"/>
      <c r="I129" s="85"/>
      <c r="J129" s="85"/>
      <c r="K129" s="85"/>
    </row>
    <row r="130" spans="1:11" ht="409.5">
      <c r="A130" s="60" t="s">
        <v>207</v>
      </c>
      <c r="B130" s="13" t="s">
        <v>276</v>
      </c>
      <c r="C130" s="84" t="s">
        <v>277</v>
      </c>
      <c r="D130" s="20" t="s">
        <v>282</v>
      </c>
      <c r="E130" s="20" t="s">
        <v>282</v>
      </c>
      <c r="F130" s="6" t="s">
        <v>58</v>
      </c>
      <c r="G130" s="2">
        <v>892</v>
      </c>
      <c r="H130" s="2">
        <v>1403</v>
      </c>
      <c r="I130" s="2">
        <v>5200100</v>
      </c>
      <c r="J130" s="2">
        <v>540</v>
      </c>
      <c r="K130" s="2">
        <v>442309.3</v>
      </c>
    </row>
    <row r="131" spans="1:11" ht="409.5">
      <c r="A131" s="63" t="s">
        <v>53</v>
      </c>
      <c r="B131" s="9" t="s">
        <v>54</v>
      </c>
      <c r="C131" s="19" t="s">
        <v>277</v>
      </c>
      <c r="D131" s="22" t="s">
        <v>282</v>
      </c>
      <c r="E131" s="22" t="s">
        <v>282</v>
      </c>
      <c r="F131" s="63" t="s">
        <v>55</v>
      </c>
      <c r="G131" s="24"/>
      <c r="H131" s="24"/>
      <c r="I131" s="24"/>
      <c r="J131" s="24"/>
      <c r="K131" s="69"/>
    </row>
    <row r="132" spans="1:11" ht="409.5">
      <c r="A132" s="63" t="s">
        <v>56</v>
      </c>
      <c r="B132" s="9" t="s">
        <v>54</v>
      </c>
      <c r="C132" s="19" t="s">
        <v>277</v>
      </c>
      <c r="D132" s="22" t="s">
        <v>282</v>
      </c>
      <c r="E132" s="22" t="s">
        <v>282</v>
      </c>
      <c r="F132" s="14" t="s">
        <v>57</v>
      </c>
      <c r="G132" s="15"/>
      <c r="H132" s="15"/>
      <c r="I132" s="15"/>
      <c r="J132" s="15"/>
      <c r="K132" s="86"/>
    </row>
    <row r="133" spans="1:11" ht="409.5">
      <c r="A133" s="63" t="s">
        <v>264</v>
      </c>
      <c r="B133" s="9" t="s">
        <v>54</v>
      </c>
      <c r="C133" s="19" t="s">
        <v>277</v>
      </c>
      <c r="D133" s="22" t="s">
        <v>282</v>
      </c>
      <c r="E133" s="22" t="s">
        <v>282</v>
      </c>
      <c r="F133" s="9" t="s">
        <v>115</v>
      </c>
      <c r="G133" s="15"/>
      <c r="H133" s="15"/>
      <c r="I133" s="15"/>
      <c r="J133" s="15"/>
      <c r="K133" s="86"/>
    </row>
    <row r="134" spans="1:11" ht="189">
      <c r="A134" s="62" t="s">
        <v>116</v>
      </c>
      <c r="B134" s="87"/>
      <c r="C134" s="87"/>
      <c r="D134" s="87"/>
      <c r="E134" s="87"/>
      <c r="F134" s="87"/>
      <c r="G134" s="87"/>
      <c r="H134" s="87"/>
      <c r="I134" s="87"/>
      <c r="J134" s="87"/>
      <c r="K134" s="87"/>
    </row>
    <row r="135" spans="1:11" ht="252">
      <c r="A135" s="45" t="s">
        <v>201</v>
      </c>
      <c r="B135" s="88"/>
      <c r="C135" s="88"/>
      <c r="D135" s="88"/>
      <c r="E135" s="88"/>
      <c r="F135" s="88"/>
      <c r="G135" s="89"/>
      <c r="H135" s="89"/>
      <c r="I135" s="89"/>
      <c r="J135" s="89"/>
      <c r="K135" s="88"/>
    </row>
    <row r="136" spans="1:11" ht="409.5">
      <c r="A136" s="46" t="s">
        <v>117</v>
      </c>
      <c r="B136" s="13" t="s">
        <v>351</v>
      </c>
      <c r="C136" s="13" t="s">
        <v>352</v>
      </c>
      <c r="D136" s="20" t="s">
        <v>282</v>
      </c>
      <c r="E136" s="20" t="s">
        <v>282</v>
      </c>
      <c r="F136" s="1" t="s">
        <v>205</v>
      </c>
      <c r="G136" s="2">
        <v>828</v>
      </c>
      <c r="H136" s="2">
        <v>505</v>
      </c>
      <c r="I136" s="2" t="s">
        <v>353</v>
      </c>
      <c r="J136" s="2" t="s">
        <v>354</v>
      </c>
      <c r="K136" s="61">
        <v>122646.5</v>
      </c>
    </row>
    <row r="137" spans="1:11" ht="409.5">
      <c r="A137" s="10" t="s">
        <v>222</v>
      </c>
      <c r="B137" s="8" t="s">
        <v>351</v>
      </c>
      <c r="C137" s="8" t="s">
        <v>352</v>
      </c>
      <c r="D137" s="22" t="s">
        <v>282</v>
      </c>
      <c r="E137" s="22" t="s">
        <v>282</v>
      </c>
      <c r="F137" s="19" t="s">
        <v>223</v>
      </c>
      <c r="G137" s="90"/>
      <c r="H137" s="91"/>
      <c r="I137" s="91"/>
      <c r="J137" s="92"/>
      <c r="K137" s="15"/>
    </row>
    <row r="138" spans="1:11" ht="409.5">
      <c r="A138" s="46" t="s">
        <v>12</v>
      </c>
      <c r="B138" s="13" t="s">
        <v>198</v>
      </c>
      <c r="C138" s="13" t="s">
        <v>105</v>
      </c>
      <c r="D138" s="20" t="s">
        <v>282</v>
      </c>
      <c r="E138" s="20" t="s">
        <v>282</v>
      </c>
      <c r="F138" s="13" t="s">
        <v>234</v>
      </c>
      <c r="G138" s="2">
        <v>828</v>
      </c>
      <c r="H138" s="2">
        <v>505</v>
      </c>
      <c r="I138" s="2">
        <v>26000</v>
      </c>
      <c r="J138" s="2">
        <v>530</v>
      </c>
      <c r="K138" s="49">
        <v>9802.5</v>
      </c>
    </row>
    <row r="139" spans="1:11" ht="409.5">
      <c r="A139" s="10" t="s">
        <v>140</v>
      </c>
      <c r="B139" s="8" t="s">
        <v>198</v>
      </c>
      <c r="C139" s="8" t="s">
        <v>105</v>
      </c>
      <c r="D139" s="22" t="s">
        <v>282</v>
      </c>
      <c r="E139" s="22" t="s">
        <v>282</v>
      </c>
      <c r="F139" s="10" t="s">
        <v>141</v>
      </c>
      <c r="G139" s="24"/>
      <c r="H139" s="51"/>
      <c r="I139" s="51"/>
      <c r="J139" s="24"/>
      <c r="K139" s="52"/>
    </row>
    <row r="140" spans="1:11" ht="409.5">
      <c r="A140" s="46" t="s">
        <v>37</v>
      </c>
      <c r="B140" s="13" t="s">
        <v>99</v>
      </c>
      <c r="C140" s="13" t="s">
        <v>294</v>
      </c>
      <c r="D140" s="20" t="s">
        <v>282</v>
      </c>
      <c r="E140" s="20" t="s">
        <v>282</v>
      </c>
      <c r="F140" s="13" t="s">
        <v>234</v>
      </c>
      <c r="G140" s="2">
        <v>828</v>
      </c>
      <c r="H140" s="2">
        <v>412</v>
      </c>
      <c r="I140" s="2">
        <v>29100</v>
      </c>
      <c r="J140" s="2">
        <v>530</v>
      </c>
      <c r="K140" s="49">
        <v>781.205</v>
      </c>
    </row>
    <row r="141" spans="1:11" ht="409.5">
      <c r="A141" s="10" t="s">
        <v>38</v>
      </c>
      <c r="B141" s="8" t="s">
        <v>99</v>
      </c>
      <c r="C141" s="8" t="s">
        <v>294</v>
      </c>
      <c r="D141" s="22" t="s">
        <v>39</v>
      </c>
      <c r="E141" s="22" t="s">
        <v>39</v>
      </c>
      <c r="F141" s="8" t="s">
        <v>40</v>
      </c>
      <c r="G141" s="24"/>
      <c r="H141" s="24"/>
      <c r="I141" s="24"/>
      <c r="J141" s="24"/>
      <c r="K141" s="15"/>
    </row>
    <row r="142" spans="1:11" ht="299.25">
      <c r="A142" s="10" t="s">
        <v>41</v>
      </c>
      <c r="B142" s="8" t="s">
        <v>99</v>
      </c>
      <c r="C142" s="8" t="s">
        <v>294</v>
      </c>
      <c r="D142" s="22" t="s">
        <v>282</v>
      </c>
      <c r="E142" s="22" t="s">
        <v>282</v>
      </c>
      <c r="F142" s="8" t="s">
        <v>42</v>
      </c>
      <c r="G142" s="15"/>
      <c r="H142" s="15"/>
      <c r="I142" s="15"/>
      <c r="J142" s="15"/>
      <c r="K142" s="15"/>
    </row>
    <row r="143" spans="1:11" ht="409.5">
      <c r="A143" s="46" t="s">
        <v>43</v>
      </c>
      <c r="B143" s="1" t="s">
        <v>198</v>
      </c>
      <c r="C143" s="1" t="s">
        <v>76</v>
      </c>
      <c r="D143" s="20" t="s">
        <v>44</v>
      </c>
      <c r="E143" s="20" t="s">
        <v>44</v>
      </c>
      <c r="F143" s="1" t="s">
        <v>287</v>
      </c>
      <c r="G143" s="2"/>
      <c r="H143" s="2"/>
      <c r="I143" s="2"/>
      <c r="J143" s="2"/>
      <c r="K143" s="2"/>
    </row>
    <row r="144" spans="1:11" ht="409.5">
      <c r="A144" s="10" t="s">
        <v>288</v>
      </c>
      <c r="B144" s="10" t="s">
        <v>198</v>
      </c>
      <c r="C144" s="10" t="s">
        <v>20</v>
      </c>
      <c r="D144" s="22" t="s">
        <v>44</v>
      </c>
      <c r="E144" s="22" t="s">
        <v>44</v>
      </c>
      <c r="F144" s="10" t="s">
        <v>287</v>
      </c>
      <c r="G144" s="15"/>
      <c r="H144" s="15"/>
      <c r="I144" s="15"/>
      <c r="J144" s="15"/>
      <c r="K144" s="15"/>
    </row>
    <row r="145" spans="1:11" ht="252">
      <c r="A145" s="45" t="s">
        <v>202</v>
      </c>
      <c r="B145" s="65"/>
      <c r="C145" s="65"/>
      <c r="D145" s="65"/>
      <c r="E145" s="65"/>
      <c r="F145" s="65"/>
      <c r="G145" s="65"/>
      <c r="H145" s="65"/>
      <c r="I145" s="65"/>
      <c r="J145" s="65"/>
      <c r="K145" s="65"/>
    </row>
    <row r="146" spans="1:11" ht="409.5">
      <c r="A146" s="46" t="s">
        <v>289</v>
      </c>
      <c r="B146" s="13" t="s">
        <v>290</v>
      </c>
      <c r="C146" s="13" t="s">
        <v>291</v>
      </c>
      <c r="D146" s="20" t="s">
        <v>282</v>
      </c>
      <c r="E146" s="20" t="s">
        <v>282</v>
      </c>
      <c r="F146" s="1" t="s">
        <v>208</v>
      </c>
      <c r="G146" s="64"/>
      <c r="H146" s="64"/>
      <c r="I146" s="64"/>
      <c r="J146" s="64"/>
      <c r="K146" s="64"/>
    </row>
    <row r="147" spans="1:11" ht="330.75">
      <c r="A147" s="1" t="s">
        <v>292</v>
      </c>
      <c r="B147" s="13" t="s">
        <v>290</v>
      </c>
      <c r="C147" s="13" t="s">
        <v>293</v>
      </c>
      <c r="D147" s="20" t="s">
        <v>282</v>
      </c>
      <c r="E147" s="20" t="s">
        <v>282</v>
      </c>
      <c r="F147" s="1" t="s">
        <v>266</v>
      </c>
      <c r="G147" s="64"/>
      <c r="H147" s="64"/>
      <c r="I147" s="64"/>
      <c r="J147" s="64"/>
      <c r="K147" s="64"/>
    </row>
    <row r="148" spans="1:11" ht="299.25">
      <c r="A148" s="46" t="s">
        <v>267</v>
      </c>
      <c r="B148" s="13" t="s">
        <v>290</v>
      </c>
      <c r="C148" s="13" t="s">
        <v>291</v>
      </c>
      <c r="D148" s="20" t="s">
        <v>282</v>
      </c>
      <c r="E148" s="20" t="s">
        <v>282</v>
      </c>
      <c r="F148" s="1" t="s">
        <v>268</v>
      </c>
      <c r="G148" s="64"/>
      <c r="H148" s="64"/>
      <c r="I148" s="64"/>
      <c r="J148" s="64"/>
      <c r="K148" s="64"/>
    </row>
    <row r="149" spans="1:11" ht="409.5">
      <c r="A149" s="19" t="s">
        <v>269</v>
      </c>
      <c r="B149" s="8" t="s">
        <v>290</v>
      </c>
      <c r="C149" s="8" t="s">
        <v>291</v>
      </c>
      <c r="D149" s="22" t="s">
        <v>282</v>
      </c>
      <c r="E149" s="22" t="s">
        <v>282</v>
      </c>
      <c r="F149" s="10" t="s">
        <v>332</v>
      </c>
      <c r="G149" s="65"/>
      <c r="H149" s="65"/>
      <c r="I149" s="65"/>
      <c r="J149" s="65"/>
      <c r="K149" s="65"/>
    </row>
    <row r="150" spans="1:11" ht="15.75">
      <c r="A150" s="10"/>
      <c r="B150" s="8"/>
      <c r="C150" s="8"/>
      <c r="D150" s="22"/>
      <c r="E150" s="22"/>
      <c r="F150" s="8"/>
      <c r="G150" s="15"/>
      <c r="H150" s="15"/>
      <c r="I150" s="15"/>
      <c r="J150" s="15"/>
      <c r="K150" s="15"/>
    </row>
    <row r="151" spans="1:11" ht="267.75">
      <c r="A151" s="46" t="s">
        <v>181</v>
      </c>
      <c r="B151" s="13" t="s">
        <v>290</v>
      </c>
      <c r="C151" s="2" t="s">
        <v>51</v>
      </c>
      <c r="D151" s="93" t="s">
        <v>49</v>
      </c>
      <c r="E151" s="93" t="s">
        <v>49</v>
      </c>
      <c r="F151" s="94" t="s">
        <v>49</v>
      </c>
      <c r="G151" s="93" t="s">
        <v>49</v>
      </c>
      <c r="H151" s="94" t="s">
        <v>49</v>
      </c>
      <c r="I151" s="93" t="s">
        <v>49</v>
      </c>
      <c r="J151" s="94" t="s">
        <v>49</v>
      </c>
      <c r="K151" s="95">
        <v>240635.1</v>
      </c>
    </row>
    <row r="152" spans="1:11" ht="204.75">
      <c r="A152" s="46"/>
      <c r="B152" s="13" t="s">
        <v>204</v>
      </c>
      <c r="C152" s="94" t="s">
        <v>51</v>
      </c>
      <c r="D152" s="20" t="s">
        <v>282</v>
      </c>
      <c r="E152" s="20" t="s">
        <v>282</v>
      </c>
      <c r="F152" s="93" t="s">
        <v>49</v>
      </c>
      <c r="G152" s="94">
        <v>828</v>
      </c>
      <c r="H152" s="94" t="s">
        <v>182</v>
      </c>
      <c r="I152" s="94" t="s">
        <v>183</v>
      </c>
      <c r="J152" s="94" t="s">
        <v>184</v>
      </c>
      <c r="K152" s="95">
        <v>155635.1</v>
      </c>
    </row>
    <row r="153" spans="1:11" ht="110.25">
      <c r="A153" s="46"/>
      <c r="B153" s="13" t="s">
        <v>179</v>
      </c>
      <c r="C153" s="94" t="s">
        <v>51</v>
      </c>
      <c r="D153" s="20" t="s">
        <v>282</v>
      </c>
      <c r="E153" s="20" t="s">
        <v>282</v>
      </c>
      <c r="F153" s="93" t="s">
        <v>49</v>
      </c>
      <c r="G153" s="94">
        <v>875</v>
      </c>
      <c r="H153" s="94">
        <v>1003</v>
      </c>
      <c r="I153" s="94">
        <v>5224503</v>
      </c>
      <c r="J153" s="94" t="s">
        <v>185</v>
      </c>
      <c r="K153" s="95">
        <v>25000</v>
      </c>
    </row>
    <row r="154" spans="1:11" ht="157.5">
      <c r="A154" s="46"/>
      <c r="B154" s="13" t="s">
        <v>200</v>
      </c>
      <c r="C154" s="94" t="s">
        <v>51</v>
      </c>
      <c r="D154" s="20" t="s">
        <v>282</v>
      </c>
      <c r="E154" s="20" t="s">
        <v>282</v>
      </c>
      <c r="F154" s="93" t="s">
        <v>49</v>
      </c>
      <c r="G154" s="94">
        <v>825</v>
      </c>
      <c r="H154" s="94">
        <v>1003</v>
      </c>
      <c r="I154" s="94">
        <v>5224504</v>
      </c>
      <c r="J154" s="94">
        <v>321</v>
      </c>
      <c r="K154" s="95">
        <v>60000</v>
      </c>
    </row>
    <row r="155" spans="1:11" ht="141.75">
      <c r="A155" s="96" t="s">
        <v>186</v>
      </c>
      <c r="B155" s="97"/>
      <c r="C155" s="97"/>
      <c r="D155" s="97"/>
      <c r="E155" s="97"/>
      <c r="F155" s="97"/>
      <c r="G155" s="97"/>
      <c r="H155" s="97"/>
      <c r="I155" s="97"/>
      <c r="J155" s="97"/>
      <c r="K155" s="98">
        <v>13676.3</v>
      </c>
    </row>
    <row r="156" spans="1:11" ht="267.75">
      <c r="A156" s="46" t="s">
        <v>187</v>
      </c>
      <c r="B156" s="13" t="s">
        <v>99</v>
      </c>
      <c r="C156" s="94" t="s">
        <v>51</v>
      </c>
      <c r="D156" s="20" t="s">
        <v>282</v>
      </c>
      <c r="E156" s="20" t="s">
        <v>282</v>
      </c>
      <c r="F156" s="93" t="s">
        <v>49</v>
      </c>
      <c r="G156" s="93" t="s">
        <v>49</v>
      </c>
      <c r="H156" s="94" t="s">
        <v>49</v>
      </c>
      <c r="I156" s="94" t="s">
        <v>49</v>
      </c>
      <c r="J156" s="94" t="s">
        <v>49</v>
      </c>
      <c r="K156" s="95">
        <v>219398.1</v>
      </c>
    </row>
    <row r="157" spans="1:11" ht="204.75">
      <c r="A157" s="99"/>
      <c r="B157" s="13" t="s">
        <v>204</v>
      </c>
      <c r="C157" s="94" t="s">
        <v>51</v>
      </c>
      <c r="D157" s="20" t="s">
        <v>282</v>
      </c>
      <c r="E157" s="20" t="s">
        <v>282</v>
      </c>
      <c r="F157" s="93" t="s">
        <v>49</v>
      </c>
      <c r="G157" s="94">
        <v>828</v>
      </c>
      <c r="H157" s="93" t="s">
        <v>188</v>
      </c>
      <c r="I157" s="94">
        <v>5224400</v>
      </c>
      <c r="J157" s="94">
        <v>523</v>
      </c>
      <c r="K157" s="95">
        <v>219398.1</v>
      </c>
    </row>
    <row r="158" spans="1:11" ht="141.75">
      <c r="A158" s="96" t="s">
        <v>189</v>
      </c>
      <c r="B158" s="100"/>
      <c r="C158" s="100"/>
      <c r="D158" s="100"/>
      <c r="E158" s="100"/>
      <c r="F158" s="100"/>
      <c r="G158" s="100"/>
      <c r="H158" s="100"/>
      <c r="I158" s="100"/>
      <c r="J158" s="100"/>
      <c r="K158" s="98">
        <v>94027.8</v>
      </c>
    </row>
    <row r="159" spans="1:11" ht="299.25">
      <c r="A159" s="77" t="s">
        <v>190</v>
      </c>
      <c r="B159" s="101" t="s">
        <v>191</v>
      </c>
      <c r="C159" s="94" t="s">
        <v>51</v>
      </c>
      <c r="D159" s="20" t="s">
        <v>282</v>
      </c>
      <c r="E159" s="20" t="s">
        <v>282</v>
      </c>
      <c r="F159" s="93" t="s">
        <v>49</v>
      </c>
      <c r="G159" s="93" t="s">
        <v>49</v>
      </c>
      <c r="H159" s="94" t="s">
        <v>49</v>
      </c>
      <c r="I159" s="94" t="s">
        <v>49</v>
      </c>
      <c r="J159" s="94" t="s">
        <v>49</v>
      </c>
      <c r="K159" s="95">
        <v>160914.5</v>
      </c>
    </row>
    <row r="160" spans="1:11" ht="204.75">
      <c r="A160" s="102"/>
      <c r="B160" s="13" t="s">
        <v>204</v>
      </c>
      <c r="C160" s="94" t="s">
        <v>51</v>
      </c>
      <c r="D160" s="20" t="s">
        <v>282</v>
      </c>
      <c r="E160" s="20" t="s">
        <v>282</v>
      </c>
      <c r="F160" s="93" t="s">
        <v>49</v>
      </c>
      <c r="G160" s="94">
        <v>828</v>
      </c>
      <c r="H160" s="93" t="s">
        <v>188</v>
      </c>
      <c r="I160" s="94">
        <v>5223100</v>
      </c>
      <c r="J160" s="94" t="s">
        <v>192</v>
      </c>
      <c r="K160" s="95">
        <v>160914.5</v>
      </c>
    </row>
    <row r="161" spans="1:11" ht="141.75">
      <c r="A161" s="103" t="s">
        <v>193</v>
      </c>
      <c r="B161" s="82"/>
      <c r="C161" s="82"/>
      <c r="D161" s="82"/>
      <c r="E161" s="82"/>
      <c r="F161" s="82"/>
      <c r="G161" s="82"/>
      <c r="H161" s="82"/>
      <c r="I161" s="82"/>
      <c r="J161" s="82"/>
      <c r="K161" s="83">
        <v>6153.7</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dc:creator>
  <cp:keywords/>
  <dc:description/>
  <cp:lastModifiedBy>К117</cp:lastModifiedBy>
  <cp:lastPrinted>2022-11-28T06:18:26Z</cp:lastPrinted>
  <dcterms:created xsi:type="dcterms:W3CDTF">2012-02-05T08:39:49Z</dcterms:created>
  <dcterms:modified xsi:type="dcterms:W3CDTF">2022-11-28T06:18:41Z</dcterms:modified>
  <cp:category/>
  <cp:version/>
  <cp:contentType/>
  <cp:contentStatus/>
</cp:coreProperties>
</file>